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15" windowWidth="20055" windowHeight="7395" firstSheet="1" activeTab="1"/>
  </bookViews>
  <sheets>
    <sheet name="Pivot" sheetId="1" state="hidden" r:id="rId1"/>
    <sheet name="Proforma" sheetId="2" r:id="rId2"/>
  </sheets>
  <definedNames>
    <definedName name="_xlnm.Print_Area" localSheetId="1">Proforma!$A$1:$G$59</definedName>
  </definedNames>
  <calcPr calcId="145621"/>
</workbook>
</file>

<file path=xl/calcChain.xml><?xml version="1.0" encoding="utf-8"?>
<calcChain xmlns="http://schemas.openxmlformats.org/spreadsheetml/2006/main">
  <c r="E51" i="2" l="1"/>
  <c r="C51" i="2"/>
  <c r="D51" i="2" s="1"/>
  <c r="G51" i="2" s="1"/>
  <c r="B51" i="2"/>
  <c r="E50" i="2"/>
  <c r="C50" i="2"/>
  <c r="D50" i="2" s="1"/>
  <c r="G50" i="2" s="1"/>
  <c r="B50" i="2"/>
  <c r="E49" i="2"/>
  <c r="C49" i="2"/>
  <c r="D49" i="2" s="1"/>
  <c r="G49" i="2" s="1"/>
  <c r="B49" i="2"/>
  <c r="E48" i="2"/>
  <c r="C48" i="2"/>
  <c r="D48" i="2" s="1"/>
  <c r="G48" i="2" s="1"/>
  <c r="B48" i="2"/>
  <c r="E47" i="2"/>
  <c r="C47" i="2"/>
  <c r="D47" i="2" s="1"/>
  <c r="G47" i="2" s="1"/>
  <c r="B47" i="2"/>
  <c r="E46" i="2"/>
  <c r="C46" i="2"/>
  <c r="D46" i="2" s="1"/>
  <c r="G46" i="2" s="1"/>
  <c r="B46" i="2"/>
  <c r="E45" i="2"/>
  <c r="C45" i="2"/>
  <c r="D45" i="2" s="1"/>
  <c r="G45" i="2" s="1"/>
  <c r="B45" i="2"/>
  <c r="E44" i="2"/>
  <c r="C44" i="2"/>
  <c r="D44" i="2" s="1"/>
  <c r="G44" i="2" s="1"/>
  <c r="B44" i="2"/>
  <c r="E43" i="2"/>
  <c r="C43" i="2"/>
  <c r="D43" i="2" s="1"/>
  <c r="G43" i="2" s="1"/>
  <c r="B43" i="2"/>
  <c r="E42" i="2"/>
  <c r="C42" i="2"/>
  <c r="D42" i="2" s="1"/>
  <c r="G42" i="2" s="1"/>
  <c r="B42" i="2"/>
  <c r="E41" i="2"/>
  <c r="C41" i="2"/>
  <c r="D41" i="2" s="1"/>
  <c r="G41" i="2" s="1"/>
  <c r="B41" i="2"/>
  <c r="E40" i="2"/>
  <c r="C40" i="2"/>
  <c r="D40" i="2" s="1"/>
  <c r="G40" i="2" s="1"/>
  <c r="B40" i="2"/>
  <c r="E39" i="2"/>
  <c r="C39" i="2"/>
  <c r="D39" i="2" s="1"/>
  <c r="G39" i="2" s="1"/>
  <c r="B39" i="2"/>
  <c r="E38" i="2"/>
  <c r="C38" i="2"/>
  <c r="D38" i="2" s="1"/>
  <c r="G38" i="2" s="1"/>
  <c r="B38" i="2"/>
  <c r="E37" i="2"/>
  <c r="C37" i="2"/>
  <c r="D37" i="2" s="1"/>
  <c r="G37" i="2" s="1"/>
  <c r="B37" i="2"/>
  <c r="E36" i="2"/>
  <c r="C36" i="2"/>
  <c r="D36" i="2" s="1"/>
  <c r="G36" i="2" s="1"/>
  <c r="B36" i="2"/>
  <c r="E35" i="2"/>
  <c r="C35" i="2"/>
  <c r="D35" i="2" s="1"/>
  <c r="G35" i="2" s="1"/>
  <c r="B35" i="2"/>
  <c r="E34" i="2"/>
  <c r="C34" i="2"/>
  <c r="D34" i="2" s="1"/>
  <c r="G34" i="2" s="1"/>
  <c r="B34" i="2"/>
  <c r="E33" i="2"/>
  <c r="C33" i="2"/>
  <c r="D33" i="2" s="1"/>
  <c r="G33" i="2" s="1"/>
  <c r="B33" i="2"/>
  <c r="E32" i="2"/>
  <c r="C32" i="2"/>
  <c r="D32" i="2" s="1"/>
  <c r="G32" i="2" s="1"/>
  <c r="B32" i="2"/>
  <c r="E31" i="2"/>
  <c r="C31" i="2"/>
  <c r="D31" i="2" s="1"/>
  <c r="G31" i="2" s="1"/>
  <c r="B31" i="2"/>
  <c r="E30" i="2"/>
  <c r="C30" i="2"/>
  <c r="D30" i="2" s="1"/>
  <c r="G30" i="2" s="1"/>
  <c r="B30" i="2"/>
  <c r="E29" i="2"/>
  <c r="C29" i="2"/>
  <c r="D29" i="2" s="1"/>
  <c r="G29" i="2" s="1"/>
  <c r="B29" i="2"/>
  <c r="E28" i="2"/>
  <c r="C28" i="2"/>
  <c r="D28" i="2" s="1"/>
  <c r="G28" i="2" s="1"/>
  <c r="B28" i="2"/>
  <c r="E27" i="2"/>
  <c r="C27" i="2"/>
  <c r="D27" i="2" s="1"/>
  <c r="G27" i="2" s="1"/>
  <c r="B27" i="2"/>
  <c r="E26" i="2"/>
  <c r="C26" i="2"/>
  <c r="D26" i="2" s="1"/>
  <c r="G26" i="2" s="1"/>
  <c r="B26" i="2"/>
  <c r="E25" i="2"/>
  <c r="C25" i="2"/>
  <c r="D25" i="2" s="1"/>
  <c r="G25" i="2" s="1"/>
  <c r="B25" i="2"/>
  <c r="E24" i="2"/>
  <c r="C24" i="2"/>
  <c r="D24" i="2" s="1"/>
  <c r="G24" i="2" s="1"/>
  <c r="B24" i="2"/>
  <c r="E23" i="2"/>
  <c r="C23" i="2"/>
  <c r="D23" i="2" s="1"/>
  <c r="G23" i="2" s="1"/>
  <c r="B23" i="2"/>
  <c r="E22" i="2"/>
  <c r="C22" i="2"/>
  <c r="D22" i="2" s="1"/>
  <c r="G22" i="2" s="1"/>
  <c r="B22" i="2"/>
  <c r="D19" i="2"/>
  <c r="G53" i="2" l="1"/>
  <c r="G54" i="2" s="1"/>
  <c r="G55" i="2" l="1"/>
</calcChain>
</file>

<file path=xl/sharedStrings.xml><?xml version="1.0" encoding="utf-8"?>
<sst xmlns="http://schemas.openxmlformats.org/spreadsheetml/2006/main" count="1296" uniqueCount="1044">
  <si>
    <t>Κωδικός</t>
  </si>
  <si>
    <t>Περιγραφή είδους</t>
  </si>
  <si>
    <t>0036</t>
  </si>
  <si>
    <t>0037</t>
  </si>
  <si>
    <t>0038</t>
  </si>
  <si>
    <t>0040</t>
  </si>
  <si>
    <t>0041</t>
  </si>
  <si>
    <t>0042</t>
  </si>
  <si>
    <t>0119</t>
  </si>
  <si>
    <t>0136</t>
  </si>
  <si>
    <t>0139</t>
  </si>
  <si>
    <t>0139-85</t>
  </si>
  <si>
    <t>0139-9</t>
  </si>
  <si>
    <t>Περιγραφή</t>
  </si>
  <si>
    <t>Έκπτωση</t>
  </si>
  <si>
    <t>Άρτια συσκ.</t>
  </si>
  <si>
    <t>Ημερομ.:</t>
  </si>
  <si>
    <t>Πελάτης:</t>
  </si>
  <si>
    <t>Τηλ.:</t>
  </si>
  <si>
    <t xml:space="preserve">ΦΟΡΜΑ ΠΑΡΑΓΓΕΛΙΑΣ ΕΞΑΡΤΗΜΑΤΩΝ </t>
  </si>
  <si>
    <t>ΠΑΡΑΤΗΡΗΣΕΙΣ</t>
  </si>
  <si>
    <t>Τεμάχια ανά συσκευασία</t>
  </si>
  <si>
    <t>Σύνολο τεμαχίων</t>
  </si>
  <si>
    <t>Σύνολο            €</t>
  </si>
  <si>
    <t>Δ/νση:</t>
  </si>
  <si>
    <t>0110</t>
  </si>
  <si>
    <t>0111-5</t>
  </si>
  <si>
    <t>0111-7</t>
  </si>
  <si>
    <t>0129</t>
  </si>
  <si>
    <t>0130</t>
  </si>
  <si>
    <t>0132</t>
  </si>
  <si>
    <t>0140</t>
  </si>
  <si>
    <t>0140-0</t>
  </si>
  <si>
    <t>0140-1</t>
  </si>
  <si>
    <t>0141</t>
  </si>
  <si>
    <t>0142</t>
  </si>
  <si>
    <t>0147</t>
  </si>
  <si>
    <t>0148</t>
  </si>
  <si>
    <t>0153</t>
  </si>
  <si>
    <t>0156</t>
  </si>
  <si>
    <t>0160</t>
  </si>
  <si>
    <t>0161</t>
  </si>
  <si>
    <t>0162</t>
  </si>
  <si>
    <t>0165-5</t>
  </si>
  <si>
    <t>0176</t>
  </si>
  <si>
    <t>0187</t>
  </si>
  <si>
    <t>0187-1</t>
  </si>
  <si>
    <t>0191</t>
  </si>
  <si>
    <t>0211</t>
  </si>
  <si>
    <t>0250</t>
  </si>
  <si>
    <t>0254</t>
  </si>
  <si>
    <t>0287</t>
  </si>
  <si>
    <t>0290</t>
  </si>
  <si>
    <t>0291</t>
  </si>
  <si>
    <t>0294</t>
  </si>
  <si>
    <t>0333</t>
  </si>
  <si>
    <t>0336</t>
  </si>
  <si>
    <t>0405-LC</t>
  </si>
  <si>
    <t>0406</t>
  </si>
  <si>
    <t>0434-4</t>
  </si>
  <si>
    <t>0435</t>
  </si>
  <si>
    <t>0435-5</t>
  </si>
  <si>
    <t>0452</t>
  </si>
  <si>
    <t>0452-RR</t>
  </si>
  <si>
    <t>0453</t>
  </si>
  <si>
    <t>0454</t>
  </si>
  <si>
    <t>0456</t>
  </si>
  <si>
    <t>0457</t>
  </si>
  <si>
    <t>0461</t>
  </si>
  <si>
    <t>0462</t>
  </si>
  <si>
    <t>0469</t>
  </si>
  <si>
    <t>0472</t>
  </si>
  <si>
    <t>0504</t>
  </si>
  <si>
    <t>0505-5</t>
  </si>
  <si>
    <t>0508</t>
  </si>
  <si>
    <t>0510</t>
  </si>
  <si>
    <t>0511</t>
  </si>
  <si>
    <t>0512</t>
  </si>
  <si>
    <t>0513</t>
  </si>
  <si>
    <t>0513-1</t>
  </si>
  <si>
    <t>0513-5</t>
  </si>
  <si>
    <t>0513-6</t>
  </si>
  <si>
    <t>0518</t>
  </si>
  <si>
    <t>0536</t>
  </si>
  <si>
    <t>0538</t>
  </si>
  <si>
    <t>0541</t>
  </si>
  <si>
    <t>0542</t>
  </si>
  <si>
    <t>0557-7</t>
  </si>
  <si>
    <t>0600</t>
  </si>
  <si>
    <t>0601</t>
  </si>
  <si>
    <t>0602</t>
  </si>
  <si>
    <t>0604</t>
  </si>
  <si>
    <t>0606</t>
  </si>
  <si>
    <t>0608</t>
  </si>
  <si>
    <t>0608-8</t>
  </si>
  <si>
    <t>0710</t>
  </si>
  <si>
    <t>0711</t>
  </si>
  <si>
    <t>0712</t>
  </si>
  <si>
    <t>0713</t>
  </si>
  <si>
    <t>0714</t>
  </si>
  <si>
    <t>0715</t>
  </si>
  <si>
    <t>0717</t>
  </si>
  <si>
    <t>0717-V</t>
  </si>
  <si>
    <t>0733</t>
  </si>
  <si>
    <t>0737</t>
  </si>
  <si>
    <t>0738</t>
  </si>
  <si>
    <t>0882</t>
  </si>
  <si>
    <t>0900</t>
  </si>
  <si>
    <t>0901</t>
  </si>
  <si>
    <t>0902</t>
  </si>
  <si>
    <t>0903</t>
  </si>
  <si>
    <t>0905</t>
  </si>
  <si>
    <t>0907</t>
  </si>
  <si>
    <t>0991</t>
  </si>
  <si>
    <t>1253</t>
  </si>
  <si>
    <t>1256</t>
  </si>
  <si>
    <t>1257</t>
  </si>
  <si>
    <t>ΚΑΡΑΜΙΧΟΣ</t>
  </si>
  <si>
    <t>ΚΑΛΟΝΙΚΗΣ</t>
  </si>
  <si>
    <t>ΕΞΑΓΩΓΕΣ</t>
  </si>
  <si>
    <t>ΛΕΒΕΝΤΗΣ Κ.</t>
  </si>
  <si>
    <t>ΛΕΒΕΝΤΗΣ Μ.</t>
  </si>
  <si>
    <t>ΧΙΝΤΙΠΑΤΟΓΛΟΥ</t>
  </si>
  <si>
    <t>0110-N</t>
  </si>
  <si>
    <t>0432Z</t>
  </si>
  <si>
    <t>0433Z</t>
  </si>
  <si>
    <t>0435Z</t>
  </si>
  <si>
    <t>0454-Z</t>
  </si>
  <si>
    <t>0401Z</t>
  </si>
  <si>
    <t>0402Z</t>
  </si>
  <si>
    <t>0403Z</t>
  </si>
  <si>
    <t>0404Z</t>
  </si>
  <si>
    <t>0405Z</t>
  </si>
  <si>
    <t>0406Z</t>
  </si>
  <si>
    <t>0410Z</t>
  </si>
  <si>
    <t>0411Z</t>
  </si>
  <si>
    <t>0412Z</t>
  </si>
  <si>
    <t>0413Z</t>
  </si>
  <si>
    <t>0414Z</t>
  </si>
  <si>
    <t>0415Z</t>
  </si>
  <si>
    <t>0416Z</t>
  </si>
  <si>
    <t>0416</t>
  </si>
  <si>
    <t>0455</t>
  </si>
  <si>
    <t>0407-P</t>
  </si>
  <si>
    <t>0408-P</t>
  </si>
  <si>
    <t>0409-P</t>
  </si>
  <si>
    <t>0410-P</t>
  </si>
  <si>
    <t>04012AN</t>
  </si>
  <si>
    <t>04022AN</t>
  </si>
  <si>
    <t>04032AN</t>
  </si>
  <si>
    <t>04042AN</t>
  </si>
  <si>
    <t>04050AN</t>
  </si>
  <si>
    <t>04062AN</t>
  </si>
  <si>
    <t>0504AN</t>
  </si>
  <si>
    <t>0512-G</t>
  </si>
  <si>
    <t>0512-T</t>
  </si>
  <si>
    <t>0066-E16</t>
  </si>
  <si>
    <t>0066-E20</t>
  </si>
  <si>
    <t>0066-E22</t>
  </si>
  <si>
    <t>0066-P18</t>
  </si>
  <si>
    <t>0066-P20</t>
  </si>
  <si>
    <t>0066-P22</t>
  </si>
  <si>
    <t>0066-P25</t>
  </si>
  <si>
    <t>0066-P27</t>
  </si>
  <si>
    <t>0066-P30</t>
  </si>
  <si>
    <t>0533Z</t>
  </si>
  <si>
    <t>0534Z</t>
  </si>
  <si>
    <t>0535Z</t>
  </si>
  <si>
    <t>0536Z</t>
  </si>
  <si>
    <t>0537Z</t>
  </si>
  <si>
    <t>0538Z</t>
  </si>
  <si>
    <t>0454H</t>
  </si>
  <si>
    <t>0509H</t>
  </si>
  <si>
    <t>0213</t>
  </si>
  <si>
    <t>0645Z</t>
  </si>
  <si>
    <t>0646Z</t>
  </si>
  <si>
    <t>0647Z</t>
  </si>
  <si>
    <t>0648Z</t>
  </si>
  <si>
    <t>0643</t>
  </si>
  <si>
    <t>0644-B</t>
  </si>
  <si>
    <t>0645-B</t>
  </si>
  <si>
    <t>0641-D</t>
  </si>
  <si>
    <t>0606-D</t>
  </si>
  <si>
    <t>0639</t>
  </si>
  <si>
    <t>0640</t>
  </si>
  <si>
    <t>010-X</t>
  </si>
  <si>
    <t>0108-Z</t>
  </si>
  <si>
    <t>0101-K</t>
  </si>
  <si>
    <t>0102-N</t>
  </si>
  <si>
    <t>0101-N</t>
  </si>
  <si>
    <t>0038-AL</t>
  </si>
  <si>
    <t>0291-O</t>
  </si>
  <si>
    <t>0294-O</t>
  </si>
  <si>
    <t>0601-B</t>
  </si>
  <si>
    <t>0906</t>
  </si>
  <si>
    <t>0546-70</t>
  </si>
  <si>
    <t>1966-BY</t>
  </si>
  <si>
    <t>1998-BY</t>
  </si>
  <si>
    <t>01433</t>
  </si>
  <si>
    <t>0122</t>
  </si>
  <si>
    <t>0123</t>
  </si>
  <si>
    <t>0513-M</t>
  </si>
  <si>
    <t>0513-2</t>
  </si>
  <si>
    <t>BY-1100</t>
  </si>
  <si>
    <t>0900-E</t>
  </si>
  <si>
    <t>BY 117-7</t>
  </si>
  <si>
    <t>0145-T</t>
  </si>
  <si>
    <t>E 1241-A</t>
  </si>
  <si>
    <t>E 1241-B</t>
  </si>
  <si>
    <t>E 1243-A</t>
  </si>
  <si>
    <t>E 1243-B</t>
  </si>
  <si>
    <t>E 1244</t>
  </si>
  <si>
    <t>E 1244-B</t>
  </si>
  <si>
    <t>E 1246</t>
  </si>
  <si>
    <t>E 1248</t>
  </si>
  <si>
    <t>E 1212</t>
  </si>
  <si>
    <t>Ούπατ S 12mm</t>
  </si>
  <si>
    <t>0401-2C</t>
  </si>
  <si>
    <t>0402-2C</t>
  </si>
  <si>
    <t>0403-2C</t>
  </si>
  <si>
    <t>0404-2C</t>
  </si>
  <si>
    <t>0405-2C</t>
  </si>
  <si>
    <t>0406-2C</t>
  </si>
  <si>
    <t>0401-LC</t>
  </si>
  <si>
    <t>0402-LC</t>
  </si>
  <si>
    <t>0403-LC</t>
  </si>
  <si>
    <t>0404-LC</t>
  </si>
  <si>
    <t>0406-LC</t>
  </si>
  <si>
    <t>0452-P</t>
  </si>
  <si>
    <t>Τερματικό κλιπ κασσέτας</t>
  </si>
  <si>
    <t>0513-K</t>
  </si>
  <si>
    <t>Τάπες κασσέτας "Prestige"</t>
  </si>
  <si>
    <t>Κουτί και αντίβαρο κασσέτας "Prestige" (4τεμ.)</t>
  </si>
  <si>
    <t>0608-RR</t>
  </si>
  <si>
    <t>Τάπες αντίβαρου κασσέτας "Prestige"</t>
  </si>
  <si>
    <t>0455-B</t>
  </si>
  <si>
    <t>0456-P</t>
  </si>
  <si>
    <t>0456-M</t>
  </si>
  <si>
    <t>BY-0886</t>
  </si>
  <si>
    <t>BY-2510</t>
  </si>
  <si>
    <t>BY-110-0</t>
  </si>
  <si>
    <t>BY140</t>
  </si>
  <si>
    <t>0999</t>
  </si>
  <si>
    <t>0725</t>
  </si>
  <si>
    <t>0711-E</t>
  </si>
  <si>
    <t>0712-E</t>
  </si>
  <si>
    <t>0713-E</t>
  </si>
  <si>
    <t>0714-E</t>
  </si>
  <si>
    <t>2817</t>
  </si>
  <si>
    <t>97504</t>
  </si>
  <si>
    <t>0189</t>
  </si>
  <si>
    <t>0194</t>
  </si>
  <si>
    <t>0190</t>
  </si>
  <si>
    <t>0192-2</t>
  </si>
  <si>
    <t>0198</t>
  </si>
  <si>
    <t>0197</t>
  </si>
  <si>
    <t>E3316</t>
  </si>
  <si>
    <t>E3319</t>
  </si>
  <si>
    <t>E3450</t>
  </si>
  <si>
    <t>E3318</t>
  </si>
  <si>
    <t>E2717</t>
  </si>
  <si>
    <t>OTC3</t>
  </si>
  <si>
    <t>OTM2</t>
  </si>
  <si>
    <t>OTP2</t>
  </si>
  <si>
    <t>OTG21-N</t>
  </si>
  <si>
    <t>OTG20</t>
  </si>
  <si>
    <t>OTG23</t>
  </si>
  <si>
    <t>OTG23-2</t>
  </si>
  <si>
    <t>OTG14</t>
  </si>
  <si>
    <t>OT12K</t>
  </si>
  <si>
    <t>OT13K</t>
  </si>
  <si>
    <t>OTP567</t>
  </si>
  <si>
    <t>OTM6</t>
  </si>
  <si>
    <t>OTP8</t>
  </si>
  <si>
    <t>OTM5</t>
  </si>
  <si>
    <t>OTP7</t>
  </si>
  <si>
    <t>OTM1</t>
  </si>
  <si>
    <t>OTP1</t>
  </si>
  <si>
    <t>OTG12-N</t>
  </si>
  <si>
    <t>OTG5</t>
  </si>
  <si>
    <t>OTG6</t>
  </si>
  <si>
    <t>OTG1-P</t>
  </si>
  <si>
    <t>OTG7</t>
  </si>
  <si>
    <t>OTG9</t>
  </si>
  <si>
    <t>OTG8</t>
  </si>
  <si>
    <t>0431Z</t>
  </si>
  <si>
    <t>0434Z</t>
  </si>
  <si>
    <t>0644Z</t>
  </si>
  <si>
    <t xml:space="preserve">ΜΗΝ ΣΥΜΠΛΗΡΩΝΕΤΕ ΣΤΑ ΧΡΩΜΑΤΙΣΜΕΝΑ ΚΕΛΙΑ </t>
  </si>
  <si>
    <t>0430Z</t>
  </si>
  <si>
    <t>0544</t>
  </si>
  <si>
    <t>0557</t>
  </si>
  <si>
    <t>0145</t>
  </si>
  <si>
    <t>0146</t>
  </si>
  <si>
    <t>E 1247</t>
  </si>
  <si>
    <t>0434-RR</t>
  </si>
  <si>
    <t>sales@lamda.com.gr</t>
  </si>
  <si>
    <t>ΝΑ ΣΤΑΛΕΙ ΜΕΣΩ email</t>
  </si>
  <si>
    <t>1252-P</t>
  </si>
  <si>
    <t>1995-ΒΥ</t>
  </si>
  <si>
    <t>0901-M</t>
  </si>
  <si>
    <t>BY186</t>
  </si>
  <si>
    <t>BY187</t>
  </si>
  <si>
    <t>Τάπα για βίδα 13mm</t>
  </si>
  <si>
    <t>Τάπα για βίδα 17mm</t>
  </si>
  <si>
    <t>Τάπα για βίδα 19mm</t>
  </si>
  <si>
    <t xml:space="preserve">Βραχίονες "Oval" 1,50m (Ζεύγος)             </t>
  </si>
  <si>
    <t xml:space="preserve">Βραχίονες "Oval" 1,60m (Ζεύγος)             </t>
  </si>
  <si>
    <t xml:space="preserve">Βραχίονες "Oval" 1,80m (Ζεύγος)             </t>
  </si>
  <si>
    <t xml:space="preserve">Βραχίονες "Oval" 2,00m (Ζεύγος)             </t>
  </si>
  <si>
    <t xml:space="preserve">Βραχίονες "Oval" 2,20m (Ζεύγος)             </t>
  </si>
  <si>
    <t xml:space="preserve">Βραχίονες "Oval" 2,50m (Ζεύγος)             </t>
  </si>
  <si>
    <t xml:space="preserve">Βραχίονες "Oval" 1,60m (1 ΤΕΜ.) Με βάση μαρκίζας + κλίπς                                                               </t>
  </si>
  <si>
    <t xml:space="preserve">Βραχίονες "Oval" 1,80m (1 ΤΕΜ.) Με βάση μαρκίζας + κλίπς                                                               </t>
  </si>
  <si>
    <t xml:space="preserve">Βραχίονες "Oval" 2,00m (1 ΤΕΜ.) Με βάση μαρκίζας + κλίπς                                                               </t>
  </si>
  <si>
    <t xml:space="preserve">Βραχίονες "Oval" 2,20m (1 ΤΕΜ.) Με βάση μαρκίζας + κλίπς                                                               </t>
  </si>
  <si>
    <t xml:space="preserve">Βραχίονες "Oval" 2,50m (1 ΤΕΜ.) Με βάση μαρκίζας + κλίπς                                                               </t>
  </si>
  <si>
    <t xml:space="preserve">Βραχίονες "Prestige" 1,80m (Ζεύγος) </t>
  </si>
  <si>
    <t xml:space="preserve">Βραχίονες "Prestige" 2,00m (Ζεύγος) </t>
  </si>
  <si>
    <t xml:space="preserve">Βραχίονες "Prestige" 2,20m (Ζεύγος) </t>
  </si>
  <si>
    <t xml:space="preserve">Βραχίονες "Prestige" 2,50m (Ζεύγος) </t>
  </si>
  <si>
    <t xml:space="preserve">Βραχίονες "Prestige" 2,75m (Ζεύγος) </t>
  </si>
  <si>
    <t xml:space="preserve">Βραχίονες "Prestige" 3,00m (Ζεύγος) </t>
  </si>
  <si>
    <t xml:space="preserve">Βραχίονες "Prestige" 1,80m (1 ΤΕΜ.) Με βάση μαρκίζας + κλίπς   </t>
  </si>
  <si>
    <t xml:space="preserve">Βραχίονες "Prestige" 2,00m (1 ΤΕΜ.) Με βάση μαρκίζας + κλίπς   </t>
  </si>
  <si>
    <t xml:space="preserve">Βραχίονες "Prestige" 2,20m (1 ΤΕΜ.) Με βάση μαρκίζας + κλίπς   </t>
  </si>
  <si>
    <t xml:space="preserve">Βραχίονες "Prestige" 2,50m (1 ΤΕΜ.) Με βάση μαρκίζας + κλίπς   </t>
  </si>
  <si>
    <t xml:space="preserve">Βραχίονες "Prestige" 2,75m (1 ΤΕΜ.) Με βάση μαρκίζας + κλίπς   </t>
  </si>
  <si>
    <t xml:space="preserve">Βραχίονες "Prestige" 3,00m (1 ΤΕΜ.) Με βάση μαρκίζας + κλίπς   </t>
  </si>
  <si>
    <t xml:space="preserve">Βραχίονες "ΝΕΟΣ Maxi" 1,80m (Ζεύγος)                  </t>
  </si>
  <si>
    <t xml:space="preserve">Βραχίονες "ΝΕΟΣ Maxi" 2,00m (Ζεύγος)                  </t>
  </si>
  <si>
    <t xml:space="preserve">Βραχίονες "ΝΕΟΣ Maxi" 2,20m (Ζεύγος)                  </t>
  </si>
  <si>
    <t xml:space="preserve">Βραχίονες "ΝΕΟΣ Maxi" 2,50m (Ζεύγος)                  </t>
  </si>
  <si>
    <t xml:space="preserve">Βραχίονες "ΝΕΟΣ Maxi" 2,75m (Ζεύγος)                  </t>
  </si>
  <si>
    <t xml:space="preserve">Βραχίονες "ΝΕΟΣ Maxi" 3,00m (Ζεύγος)                  </t>
  </si>
  <si>
    <t xml:space="preserve">Βραχίονες "ΝΕΟΣ Maxi" 3,25m (Ζεύγος)                  </t>
  </si>
  <si>
    <t xml:space="preserve">Βραχίονες "ΝΕΟΣ Maxi" 3,50m (Ζεύγος)                  </t>
  </si>
  <si>
    <t xml:space="preserve">Βραχίονες "ΝΕΟΣ Maxi" 1,80m (1 ΤΕΜ.) Με βάση μαρκίζας + κλίπς                    </t>
  </si>
  <si>
    <t xml:space="preserve">Βραχίονες "ΝΕΟΣ Maxi" 2,00m (1 ΤΕΜ.) Με βάση μαρκίζας + κλίπς                    </t>
  </si>
  <si>
    <t xml:space="preserve">Βραχίονες "ΝΕΟΣ Maxi" 2,20m (1 ΤΕΜ.) Με βάση μαρκίζας + κλίπς                    </t>
  </si>
  <si>
    <t xml:space="preserve">Βραχίονες "ΝΕΟΣ Maxi" 2,50m (1 ΤΕΜ.) Με βάση μαρκίζας + κλίπς                    </t>
  </si>
  <si>
    <t xml:space="preserve">Βραχίονες "ΝΕΟΣ Maxi" 2,75m (1 ΤΕΜ.) Με βάση μαρκίζας + κλίπς                    </t>
  </si>
  <si>
    <t xml:space="preserve">Βραχίονες "ΝΕΟΣ Maxi" 3,00m (1 ΤΕΜ.) Με βάση μαρκίζας + κλίπς                    </t>
  </si>
  <si>
    <t xml:space="preserve">Βραχίονες "ΝΕΟΣ Maxi" 3,25m (1 ΤΕΜ.) Με βάση μαρκίζας + κλίπς                    </t>
  </si>
  <si>
    <t xml:space="preserve">Βραχίονες "ΝΕΟΣ Maxi" 3,50m (1 ΤΕΜ.) Με βάση μαρκίζας + κλίπς                    </t>
  </si>
  <si>
    <t xml:space="preserve">Βραχίονες "Maxi Plus" 3,25m (Ζεύγος)                        </t>
  </si>
  <si>
    <t xml:space="preserve">Βραχίονες "Maxi Plus" 3,50m (Ζεύγος)                        </t>
  </si>
  <si>
    <t xml:space="preserve">Βραχίονες "Maxi Plus" 3,75m (Ζεύγος)                        </t>
  </si>
  <si>
    <t xml:space="preserve">Βραχίονες "Maxi Plus" 4,00m (Ζεύγος)                        </t>
  </si>
  <si>
    <t xml:space="preserve">Βραχίονες "Prestige ανοδιομένοι" 1,80m (Ζεύγος)           </t>
  </si>
  <si>
    <t xml:space="preserve">Βραχίονες "Prestige ανοδιομένοι" 2,00m (Ζεύγος)           </t>
  </si>
  <si>
    <t xml:space="preserve">Βραχίονες "Prestige ανοδιομένοι" 2,20m (Ζεύγος)           </t>
  </si>
  <si>
    <t xml:space="preserve">Βραχίονες "Prestige ανοδιομένοι" 2,50m (Ζεύγος)           </t>
  </si>
  <si>
    <t xml:space="preserve">Βραχίονες "Prestige ανοδιομένοι" 2,75m (Ζεύγος)           </t>
  </si>
  <si>
    <t xml:space="preserve">Βραχίονες "Prestige ανοδιομένοι" 3,00m (Ζεύγος)           </t>
  </si>
  <si>
    <t xml:space="preserve">Βραχίονες "Hercules" 3,50m (Ζεύγος)                                                        </t>
  </si>
  <si>
    <t xml:space="preserve">Βραχίονες "Hercules" 3,75m (Ζεύγος)                                                        </t>
  </si>
  <si>
    <t xml:space="preserve">Βραχίονες "Hercules" 4,00m (Ζεύγος)                                                        </t>
  </si>
  <si>
    <t xml:space="preserve">Βραχίονες "Hercules" 4,25m (Ζεύγος)                                                        </t>
  </si>
  <si>
    <t xml:space="preserve">Βραχίονες "Hercules" 4,50m (Ζεύγος)                                                        </t>
  </si>
  <si>
    <t xml:space="preserve">Βραχίονες "Hercules" 4,75m (Ζεύγος)                                                        </t>
  </si>
  <si>
    <t xml:space="preserve">Βραχίονες "Hercules" 3,50m (1 ΤΕΜ.) Με βάση τοίχου + κλίπς                                                      </t>
  </si>
  <si>
    <t xml:space="preserve">Βραχίονες "Hercules" 3,75m (1 ΤΕΜ.) Με βάση τοίχου + κλίπς                                                         </t>
  </si>
  <si>
    <t xml:space="preserve">Βραχίονες "Hercules" 4,00m (1 ΤΕΜ.) Με βάση τοίχου + κλίπς                                                         </t>
  </si>
  <si>
    <t xml:space="preserve">Βραχίονες "Hercules" 4,25m (1 ΤΕΜ.) Με βάση τοίχου + κλίπς                                                         </t>
  </si>
  <si>
    <t xml:space="preserve">Βραχίονες "Hercules" 4,50m (1 ΤΕΜ.) Με βάση τοίχου + κλίπς                                                         </t>
  </si>
  <si>
    <t xml:space="preserve">Βραχίονες "Hercules" 4,75m (1 ΤΕΜ.) Με βάση τοίχου + κλίπς                                                         </t>
  </si>
  <si>
    <t>BY117-7</t>
  </si>
  <si>
    <t>0512-M</t>
  </si>
  <si>
    <t xml:space="preserve">Eco-Oval 1,60m Set                            </t>
  </si>
  <si>
    <t xml:space="preserve">Eco-Oval 1,80m Set                       </t>
  </si>
  <si>
    <t xml:space="preserve">Eco-Oval 2,00m Set                                   </t>
  </si>
  <si>
    <t xml:space="preserve">Eco-Oval 2,20m Set                                  </t>
  </si>
  <si>
    <t xml:space="preserve"> Eco-Oval 2,50m Set </t>
  </si>
  <si>
    <t xml:space="preserve">Prestige set 1,80m Set                              </t>
  </si>
  <si>
    <t xml:space="preserve">Prestige set 2,00m Set                      </t>
  </si>
  <si>
    <t xml:space="preserve">Prestige set 2,20m Set                  </t>
  </si>
  <si>
    <t xml:space="preserve">Prestige set 2,50m Set                       </t>
  </si>
  <si>
    <t xml:space="preserve">Prestige set 2,75m Set                          </t>
  </si>
  <si>
    <t>Prestige set 3,00m Set</t>
  </si>
  <si>
    <t>Βάση άξονα αντιβάρου</t>
  </si>
  <si>
    <t>Τάπες κασσέτας "525"</t>
  </si>
  <si>
    <t>Κλιπς κασσέτας "525"</t>
  </si>
  <si>
    <t>Τάπες αντίβαρου "525"</t>
  </si>
  <si>
    <t>Ακραίο αλουμ. Κασσετας "Prestige"</t>
  </si>
  <si>
    <t>Λαμάκι κλιπς ψιλό</t>
  </si>
  <si>
    <t>0139Z</t>
  </si>
  <si>
    <t>LT VECTRAN 50/12 CSI RTS</t>
  </si>
  <si>
    <t>OTP22</t>
  </si>
  <si>
    <t>OTP13</t>
  </si>
  <si>
    <t>OTG22</t>
  </si>
  <si>
    <t>OTM22</t>
  </si>
  <si>
    <t>0TG13</t>
  </si>
  <si>
    <t>0409Z</t>
  </si>
  <si>
    <t>OTG12</t>
  </si>
  <si>
    <t>0117</t>
  </si>
  <si>
    <t>0116</t>
  </si>
  <si>
    <t>0120</t>
  </si>
  <si>
    <t>0121</t>
  </si>
  <si>
    <t>0173</t>
  </si>
  <si>
    <t>0175</t>
  </si>
  <si>
    <t>0144</t>
  </si>
  <si>
    <t>0403</t>
  </si>
  <si>
    <t>0431</t>
  </si>
  <si>
    <t>0432</t>
  </si>
  <si>
    <t>0433</t>
  </si>
  <si>
    <t>0434</t>
  </si>
  <si>
    <t>0401</t>
  </si>
  <si>
    <t>0402</t>
  </si>
  <si>
    <t>0404</t>
  </si>
  <si>
    <t>0405</t>
  </si>
  <si>
    <t>0409</t>
  </si>
  <si>
    <t>0410</t>
  </si>
  <si>
    <t>0411</t>
  </si>
  <si>
    <t>0412</t>
  </si>
  <si>
    <t>0413</t>
  </si>
  <si>
    <t>0414</t>
  </si>
  <si>
    <t>0415</t>
  </si>
  <si>
    <t>0533</t>
  </si>
  <si>
    <t>0534</t>
  </si>
  <si>
    <t>0535</t>
  </si>
  <si>
    <t>0537</t>
  </si>
  <si>
    <t>0644</t>
  </si>
  <si>
    <t>0645</t>
  </si>
  <si>
    <t>0646</t>
  </si>
  <si>
    <t>0647</t>
  </si>
  <si>
    <t>0648</t>
  </si>
  <si>
    <t>0705</t>
  </si>
  <si>
    <t>0706</t>
  </si>
  <si>
    <t>0707</t>
  </si>
  <si>
    <t>0708</t>
  </si>
  <si>
    <t>0709</t>
  </si>
  <si>
    <t>1253-55</t>
  </si>
  <si>
    <t>0288</t>
  </si>
  <si>
    <t>0289</t>
  </si>
  <si>
    <t>0124</t>
  </si>
  <si>
    <t>0131</t>
  </si>
  <si>
    <t>ΦΠΑ</t>
  </si>
  <si>
    <t>ΣΥΝΟΛΟ</t>
  </si>
  <si>
    <t>ΓΕΝ. ΣΥΝΟΛΟ</t>
  </si>
  <si>
    <r>
      <t xml:space="preserve">Η παρούσα φόρμα παραγγελίας αποτελεί εργαλείο διευκόλυνσης του πελάτη και σε καμία περίπτωση δεν αναιρεί τις τιμές τιμοκαταλόγου ή την εκπτωτική πολιτική της “Lamda”. Παρακαλούμε λάβετε υπόψιν πως για την σωστή συμπλήρωση της φορμας θα πρέπει οι κωδικοί να γράφονται όπως εμφανίζονται στον τιμοκατάλογο. Δηλαδή με κεφαλαίους </t>
    </r>
    <r>
      <rPr>
        <b/>
        <u/>
        <sz val="14"/>
        <color theme="1"/>
        <rFont val="Calibri"/>
        <family val="2"/>
        <charset val="161"/>
        <scheme val="minor"/>
      </rPr>
      <t>λατινικούς</t>
    </r>
    <r>
      <rPr>
        <b/>
        <sz val="14"/>
        <color theme="1"/>
        <rFont val="Calibri"/>
        <family val="2"/>
        <charset val="161"/>
        <scheme val="minor"/>
      </rPr>
      <t xml:space="preserve"> χαρακτήρες χωρίς να παραλείπονται τα κενά και οι παύλες.</t>
    </r>
  </si>
  <si>
    <t>0430</t>
  </si>
  <si>
    <t>1251</t>
  </si>
  <si>
    <t>0606-40</t>
  </si>
  <si>
    <t>0214Z</t>
  </si>
  <si>
    <t>BY 1995</t>
  </si>
  <si>
    <t>0066-M35</t>
  </si>
  <si>
    <t>0464</t>
  </si>
  <si>
    <t>0450X</t>
  </si>
  <si>
    <t>0465</t>
  </si>
  <si>
    <t>BY-129</t>
  </si>
  <si>
    <t>08810</t>
  </si>
  <si>
    <t>09020</t>
  </si>
  <si>
    <t>09011</t>
  </si>
  <si>
    <t>08050</t>
  </si>
  <si>
    <t>097501</t>
  </si>
  <si>
    <t>097500</t>
  </si>
  <si>
    <t>097531</t>
  </si>
  <si>
    <t>097521</t>
  </si>
  <si>
    <t>097522</t>
  </si>
  <si>
    <t>097527</t>
  </si>
  <si>
    <t>0421-Z</t>
  </si>
  <si>
    <t>0424-Z</t>
  </si>
  <si>
    <t>0400106</t>
  </si>
  <si>
    <t>0400103</t>
  </si>
  <si>
    <t>0400102</t>
  </si>
  <si>
    <t>0400101</t>
  </si>
  <si>
    <t>0400104</t>
  </si>
  <si>
    <t>OTM23</t>
  </si>
  <si>
    <t>0546-60</t>
  </si>
  <si>
    <t>OTG112</t>
  </si>
  <si>
    <t>OTG108</t>
  </si>
  <si>
    <t>OTG109</t>
  </si>
  <si>
    <t>OTG110</t>
  </si>
  <si>
    <t>Κουζινέτο κομπλερ Φ60</t>
  </si>
  <si>
    <t>Κουζινέτο κομπλερ Φ70</t>
  </si>
  <si>
    <t>Κουζινέτο κομπλερ Φ78</t>
  </si>
  <si>
    <t>Εντατήρας Φ48mm</t>
  </si>
  <si>
    <t>Μανιβέλα συμπαγής Φ9,5mm, (Γαλβανιζέ &amp; Λευκή) 1,00m</t>
  </si>
  <si>
    <t>Κουζινέτο Φ14</t>
  </si>
  <si>
    <t>Φλάντζα 1" (αλουμινίου)</t>
  </si>
  <si>
    <t>Φλάντζα χωρίς σπείρωμα (αλουμινίου)</t>
  </si>
  <si>
    <t>Σπαστό 1" Χ 1" (μεταλλικό)</t>
  </si>
  <si>
    <t>"Π" αντηρίδος 1" (μεταλλικό)</t>
  </si>
  <si>
    <t>Ράουλο αλουμινίου 1"</t>
  </si>
  <si>
    <t>Γάντζος αλουμινίου</t>
  </si>
  <si>
    <t>Γωνία καπποτίνας</t>
  </si>
  <si>
    <t>Δέστρα PVC</t>
  </si>
  <si>
    <t>Καρούλι καπποτίνας</t>
  </si>
  <si>
    <t>Προφιλ αλουμ. Καποτίνας</t>
  </si>
  <si>
    <t>Σετ πλαστικών καπποτίνας (5 ακτίνες)</t>
  </si>
  <si>
    <t>Τερματικό κορδονιού</t>
  </si>
  <si>
    <t>Στήριγμα καπποτίνας</t>
  </si>
  <si>
    <t>Βάση τοίχου διπλής μπάρας</t>
  </si>
  <si>
    <t>Βάση βραχίονα διπλής μπάρας 60 X 40 mm</t>
  </si>
  <si>
    <t>Μπάρα 40 Χ 40 Χ 2mm Λευκή γαλβανιζέ</t>
  </si>
  <si>
    <t>Κοιλοδοκός 60 X 40 mm (Λευκός - Γαλβανιζμένος)</t>
  </si>
  <si>
    <t>Κασσονέτο αλουμ. Στρογγυλό</t>
  </si>
  <si>
    <t>Βάση άξονα με καπάκι</t>
  </si>
  <si>
    <t>Δαγκάνα 1" (33mm)</t>
  </si>
  <si>
    <t>Τερματικό κλιπ</t>
  </si>
  <si>
    <t>Βάση τοίχου "Hercules"</t>
  </si>
  <si>
    <t>Βάση μπάρας μαρκίζας χυτή 40 Χ 40 mm (Κάθε 1m)</t>
  </si>
  <si>
    <t>Βάση μπάρας τοίχου 40 Χ 40 mm</t>
  </si>
  <si>
    <t>Αντίβαρο αλουμινίου "Jumbo"</t>
  </si>
  <si>
    <t>Τάπες κλασικού αντιβάρου</t>
  </si>
  <si>
    <t>Τάπες αντίβαρου βαρέως τύπου</t>
  </si>
  <si>
    <t>Τάπες αντιβάρου "Hercules"</t>
  </si>
  <si>
    <t>Κολωνάκι αλουμινίου 0,6m</t>
  </si>
  <si>
    <t>Βάση τοίχου "Hercules twins"</t>
  </si>
  <si>
    <t>Μετατροπέας για μαρκίζα "Hercules Twin"</t>
  </si>
  <si>
    <t>Καπάκια κασσονέτου αλουμινίου</t>
  </si>
  <si>
    <t>Λαμάκι στεγαστρου</t>
  </si>
  <si>
    <t>Λαμάκι στεγαστρου μπάρας</t>
  </si>
  <si>
    <t>Κολλάρο τεντόπανου Φ50 &amp; Φ60</t>
  </si>
  <si>
    <t>Κολλάρο τεντόπανου Φ70 &amp; Φ78</t>
  </si>
  <si>
    <t>Βάση ρετιρέ "Hercules"</t>
  </si>
  <si>
    <t>Μπρατσάκι κουπαστής "Roma" (σταθερό) 0,50m</t>
  </si>
  <si>
    <t>Ποδαράκι PVC οδηγού Zip</t>
  </si>
  <si>
    <t>Τάπα αντιβάρου Zip</t>
  </si>
  <si>
    <t>Περιμετρική υδρορροή</t>
  </si>
  <si>
    <t>Μετώπη στηθαίου</t>
  </si>
  <si>
    <t>Περσίδα αλουμινιου</t>
  </si>
  <si>
    <t>Σταθερό ράουλο</t>
  </si>
  <si>
    <t>Διπλό καρούλι σχοινιού</t>
  </si>
  <si>
    <t>Κλείδωμα σχοινιού</t>
  </si>
  <si>
    <t>Οδηγός "Baloon"</t>
  </si>
  <si>
    <t>Κινητό ράουλο</t>
  </si>
  <si>
    <t>Κολώνα 150 Χ 120mm</t>
  </si>
  <si>
    <t>Κουζινέτο PVC με πειράκι Φ20</t>
  </si>
  <si>
    <t>Βάση τοίχου (ζεύγος)</t>
  </si>
  <si>
    <t>Τάπα περσίδας (Αλουμινίου)</t>
  </si>
  <si>
    <t>Κάτω "Π" βραχίονα</t>
  </si>
  <si>
    <t>Προφίλ βραχίονα επάνω - κάτω (ίδιο)</t>
  </si>
  <si>
    <t>Κόλλα 2 συστατικών</t>
  </si>
  <si>
    <t>Αγκώνας βραχίονα με ελατήριο (από 1,50m έως 2,50m)</t>
  </si>
  <si>
    <t>Μηχανισμός καρέ 1:11 (χαλύβδινος)</t>
  </si>
  <si>
    <t>Σετ μεσαίου εντατήρα (για 2 μοτέρ) Φ50</t>
  </si>
  <si>
    <t>Σετ μεσαίου εντατήρα (για 2 μοτέρ) Φ70</t>
  </si>
  <si>
    <t>Μεσαία πλάκα ηλεκτρικού εντατήρα Φ50</t>
  </si>
  <si>
    <t>Μεσαία πλάκα ηλεκτρικού εντατήρα Φ70</t>
  </si>
  <si>
    <t>Λαμάκι αλουμινίου "Cabrio"</t>
  </si>
  <si>
    <t>Φλάτζα αλουμινίου 1" ("τυφλή")</t>
  </si>
  <si>
    <t>Γάντζος ράουλο 1" (αλουμινίου)</t>
  </si>
  <si>
    <t>Πολλαπλό 5 ακτίνων</t>
  </si>
  <si>
    <t>Βάση άξονα διπλής μπάρας 60 Χ 40mm</t>
  </si>
  <si>
    <t>Τερματικό κλιπ Θεσσαλονίκης</t>
  </si>
  <si>
    <t>Βάση μαρκίζας "Oval"</t>
  </si>
  <si>
    <t>Βάση βραχίονα  κασσέτας "Prestige"</t>
  </si>
  <si>
    <t>Σετ κονσόλας στανταρ</t>
  </si>
  <si>
    <t>Άξονας και αντίβαρο μεταβλητής γλώσσας</t>
  </si>
  <si>
    <t>Τάπες Αντιβάρου  (Μεταλλικές)</t>
  </si>
  <si>
    <t>Τάπες αντίβαρου "Jumbo"</t>
  </si>
  <si>
    <t>Ένωση για μπάρα 40 Χ 40 mm</t>
  </si>
  <si>
    <t>Σωλήνας Φ70mm (κολλημένος για εντατήρα)</t>
  </si>
  <si>
    <t>Κολωνάκι αλουμινίου 0,7m</t>
  </si>
  <si>
    <t>Αντίβαρο "Hercules twins"</t>
  </si>
  <si>
    <t xml:space="preserve">Βραχίονες "Hercules twin" 5,00m (Ζεύγος)                                                       </t>
  </si>
  <si>
    <t>Τάπες αντιβάρου "Hercules twins"</t>
  </si>
  <si>
    <t xml:space="preserve">Βραχίονες "Hercules twin" 5,25m (Ζεύγος)                                                       </t>
  </si>
  <si>
    <t xml:space="preserve">Βραχίονες "Hercules twin" 5,50m (Ζεύγος)                                                       </t>
  </si>
  <si>
    <t xml:space="preserve">Βραχίονες "Hercules twin" 5,75m (Ζεύγος)                                                       </t>
  </si>
  <si>
    <t xml:space="preserve">Βραχίονες "Hercules twin" 6,00m (Ζεύγος)                                                       </t>
  </si>
  <si>
    <t>Πλήμνη μηχανισμού PVC 13X13X67mm</t>
  </si>
  <si>
    <t>Τούμπο Φ60 Χ 1mm</t>
  </si>
  <si>
    <t>Τούμπο Φ78 Χ 1,5mm</t>
  </si>
  <si>
    <t>Τούμπο Φ70 Χ 1,2mm</t>
  </si>
  <si>
    <t>Σετ ηλεκτρικού εντατήρα Φ50</t>
  </si>
  <si>
    <t>Σετ ηλεκτρικού εντατήρα Φ70</t>
  </si>
  <si>
    <t>Τούμπο Φ78 X 1,5mm</t>
  </si>
  <si>
    <t>Ασφάλεια ριντό</t>
  </si>
  <si>
    <t>Λάστιχο στεγαστρου</t>
  </si>
  <si>
    <t>Λάστιχο στεγάνωσης αντιβάρου</t>
  </si>
  <si>
    <t>Σετ για σωλήνα Φ70mm</t>
  </si>
  <si>
    <t>Βάση τοίχου/δαπέδου</t>
  </si>
  <si>
    <t>Καρούλι</t>
  </si>
  <si>
    <t>Θηλιά μηχανισμού PVC</t>
  </si>
  <si>
    <t>Βουρτσάκι οδηγού 10mm</t>
  </si>
  <si>
    <t>Πλαστικό Φ60 Χ 1" (60 Χ 33mm)</t>
  </si>
  <si>
    <t>Πλαστικό Φ70 Χ 25mm</t>
  </si>
  <si>
    <t>Πλαστικό Φ70 Χ 1"  (70mm X 33mm)</t>
  </si>
  <si>
    <t>Τάπα βίδας 1"</t>
  </si>
  <si>
    <t>Τάπα με σύρμα 1"</t>
  </si>
  <si>
    <t>Προέκταση οδηγού</t>
  </si>
  <si>
    <t>Λάστιχο πέργολας (τύπου "Ω")</t>
  </si>
  <si>
    <t>Πλαϊνό λάστιχο πέργολας (απορροής)</t>
  </si>
  <si>
    <t>Λάστιχο στεγάνωσης πέργολας</t>
  </si>
  <si>
    <t>Οκτάγωνη πλήμνη αλουμινίου</t>
  </si>
  <si>
    <t>Ιμάντας 16 mm</t>
  </si>
  <si>
    <t>Αντίβαρο πέργολας</t>
  </si>
  <si>
    <t>Κόντρα (δοκίδα)</t>
  </si>
  <si>
    <t>Οκτάγωνο προφίλ Φ40</t>
  </si>
  <si>
    <t>Οκτάγωνη ένωση</t>
  </si>
  <si>
    <t>Τάπα αυτόνομης υδρορροής</t>
  </si>
  <si>
    <t>Λαμάκι στήριξης οδηγού</t>
  </si>
  <si>
    <t>Κασσονέτο αλουμινίου (μεγάλο)</t>
  </si>
  <si>
    <t>Μηχανισμός 1:11 (Μακριά θηλειά)</t>
  </si>
  <si>
    <t>Μηχανισμός καρέ 1:16 (4 Ρουλεμάν)</t>
  </si>
  <si>
    <t>Μηχανισμός μαρκίζας  1:17 special (Οροφής)</t>
  </si>
  <si>
    <t>Μηχανισμός λαμάκι Special 1:17</t>
  </si>
  <si>
    <t>Λαμάκι μηχανισμού (ή Somfy)</t>
  </si>
  <si>
    <t>Λαμάκι μηχανισμού μεγάλο</t>
  </si>
  <si>
    <t>Λαμάκια κονσόλας</t>
  </si>
  <si>
    <t>Λαμάκια μεταβλητού μήκους</t>
  </si>
  <si>
    <t>0139-10</t>
  </si>
  <si>
    <t>Λαμάκι μοτέρ καρέ 10 X 10mm</t>
  </si>
  <si>
    <t>0139-16</t>
  </si>
  <si>
    <t>Λαμάκι μοτέρ καρέ 16 X 16mm</t>
  </si>
  <si>
    <t>Κουζινέτο Φ14 (μεσαίο)</t>
  </si>
  <si>
    <t>Κουζινέτο σωληνωτό 1" (Φ33mm)</t>
  </si>
  <si>
    <t>Κουζινέτο σωληνωτό 1" (Φ33mm) μεσαίο</t>
  </si>
  <si>
    <t>0041-M</t>
  </si>
  <si>
    <t>Κουζινέτο κομπλερ Φ70 μονομπλόκ</t>
  </si>
  <si>
    <t>0042-M</t>
  </si>
  <si>
    <t>Κουζινέτο κομπλερ Φ78 μονομπλόκ</t>
  </si>
  <si>
    <t>Πειράκι κουζινέτου Φ14mm</t>
  </si>
  <si>
    <t xml:space="preserve">Μανιβέλα σωληνωτή Φ14mm, (Γαλβανιζέ &amp; Λευκή) 1,00m                                                      </t>
  </si>
  <si>
    <t xml:space="preserve">Μανιβέλα σωληνωτή Φ14mm, (Γαλβανιζέ &amp; Λευκή) 1,60m                                                 </t>
  </si>
  <si>
    <t xml:space="preserve">Μανιβέλα σωληνωτή Φ14mm, (Γαλβανιζέ &amp; Λευκή) 1,75m                                                       </t>
  </si>
  <si>
    <t xml:space="preserve">Μανιβέλα σωληνωτή Φ14mm, (Γαλβανιζέ &amp; Λευκή) 2,00m                                                      </t>
  </si>
  <si>
    <t xml:space="preserve">Μανιβέλα σωληνωτή Φ14mm, (Γαλβανιζέ &amp; Λευκή) 2,20m                                                     </t>
  </si>
  <si>
    <t xml:space="preserve">Μανιβέλα σωληνωτή Φ14mm, (Γαλβανιζέ &amp; Λευκή) 3,00m                                                     </t>
  </si>
  <si>
    <t xml:space="preserve">Μανιβέλα συμπαγής Φ9,5mm, (Γαλβανιζέ &amp; Λευκή) 1,60m                                                    </t>
  </si>
  <si>
    <t xml:space="preserve">Μανιβέλα συμπαγής Φ9,5mm, (Γαλβανιζέ &amp; Λευκή) 1,75m                                                    </t>
  </si>
  <si>
    <t xml:space="preserve">Μανιβέλα συμπαγής Φ9,5mm, (Γαλβανιζέ &amp; Λευκή) 2,00m                                                      </t>
  </si>
  <si>
    <t xml:space="preserve">Μανιβέλα συμπαγής Φ9,5mm, (Γαλβανιζέ &amp; Λευκή) 2,20m                                                       </t>
  </si>
  <si>
    <t xml:space="preserve">Μανιβέλα συμπαγής Φ9,5mm, (Γαλβανιζέ) 1,00m                             </t>
  </si>
  <si>
    <t xml:space="preserve">Μανιβέλα συμπαγής Φ9,5mm, (Γαλβανιζέ) 1,60m                              </t>
  </si>
  <si>
    <t xml:space="preserve">Μανιβέλα συμπαγής Φ9,5mm, (Γαλβανιζέ) 1,75m                            </t>
  </si>
  <si>
    <t xml:space="preserve">Μανιβέλα συμπαγής Φ9,5mm, (Γαλβανιζέ) 2,00m                            </t>
  </si>
  <si>
    <t xml:space="preserve">Μανιβέλα συμπαγής Φ9,5mm, (Γαλβανιζέ) 2,20m                             </t>
  </si>
  <si>
    <t xml:space="preserve">Μανιβέλα συμπαγής Φ9,5mm, (Γαλβανιζέ) 2,50m                             </t>
  </si>
  <si>
    <t>Στέγαστρο αλουμινίου 4mm</t>
  </si>
  <si>
    <t>Μέτρο</t>
  </si>
  <si>
    <t>Κοντό</t>
  </si>
  <si>
    <t>Μακρύ</t>
  </si>
  <si>
    <t>Τάπες στεγαστρου</t>
  </si>
  <si>
    <t>PVC</t>
  </si>
  <si>
    <t>METALL.</t>
  </si>
  <si>
    <t>Ένωση στεγαστρου αλουμινίου</t>
  </si>
  <si>
    <t>Πλήμνη μηχανισμού Αλουμ.13X13X35mm</t>
  </si>
  <si>
    <t>Φ60</t>
  </si>
  <si>
    <t>Φ70</t>
  </si>
  <si>
    <t>Φ78</t>
  </si>
  <si>
    <t xml:space="preserve">Φ70        </t>
  </si>
  <si>
    <t>1251-M</t>
  </si>
  <si>
    <t xml:space="preserve">Πλήμνη μηχ/μού Αλουμ.13X13Χ67mm </t>
  </si>
  <si>
    <t>1252-M</t>
  </si>
  <si>
    <t>Πλήμνη μηχ/μού Αλουμ.13X13Χ67mm</t>
  </si>
  <si>
    <t>Πλήμνη μηχανισμού PVC 13X13X35mm</t>
  </si>
  <si>
    <t>Φ80</t>
  </si>
  <si>
    <t>Πλήμνη κουζινέτου PVC με τρύπα 14mm</t>
  </si>
  <si>
    <t>1255</t>
  </si>
  <si>
    <t>Πλήμνη PVC Φ14mm</t>
  </si>
  <si>
    <t>Πλήμνη κουζινέτου αλουμ. ρουλεμάν (+ πειράκι)</t>
  </si>
  <si>
    <t>Χούφτα μπάρας  40 X 40 mm &lt;3,0m</t>
  </si>
  <si>
    <t>Χούφτα μπάρας μεταλλική 40 Χ 40mm &lt;4,0m</t>
  </si>
  <si>
    <t>Χούφτα μπάρας "Hercules"  60 X 40 mm &lt;5,0m</t>
  </si>
  <si>
    <t>Χούφτα μπάρας "Hercules Δίδυμα" 60 X 40 mm  &lt;5,5m</t>
  </si>
  <si>
    <t>Χούφτα αλουμινίου οροφής / τοίχου &lt;3,0m</t>
  </si>
  <si>
    <t>Χούφτα μεταλλική (Γαλβανιζέ)  &lt;4,0m</t>
  </si>
  <si>
    <t>Χούφτα μεταλλική με ιμάντα (γαλβανιζέ) &lt;4,0m</t>
  </si>
  <si>
    <t>Χούφτα μεγάλη   &lt;5,5m</t>
  </si>
  <si>
    <t>Ένωση για τούμπο</t>
  </si>
  <si>
    <t>8,50€</t>
  </si>
  <si>
    <t>10,50€</t>
  </si>
  <si>
    <r>
      <t>Σωλήνα λευκή μεταλλική 1"</t>
    </r>
    <r>
      <rPr>
        <b/>
        <sz val="20"/>
        <color theme="1"/>
        <rFont val="Calibri"/>
        <family val="2"/>
        <charset val="161"/>
        <scheme val="minor"/>
      </rPr>
      <t/>
    </r>
  </si>
  <si>
    <r>
      <t xml:space="preserve">Σωλήνα λευκή μεταλλική 1"1/4 </t>
    </r>
    <r>
      <rPr>
        <b/>
        <sz val="20"/>
        <color theme="1"/>
        <rFont val="Calibri"/>
        <family val="2"/>
        <charset val="161"/>
        <scheme val="minor"/>
      </rPr>
      <t/>
    </r>
  </si>
  <si>
    <t>Σύνδεσμος "Τ" (μεταλλικός) 1"X 1"</t>
  </si>
  <si>
    <t>Σύνδεσμος "Τ" (μεταλλικός) 1"X 1 1/4"</t>
  </si>
  <si>
    <t>Σύνδεσμος "Τ" (μεταλλικός) 1 1/4" X 1 1/4</t>
  </si>
  <si>
    <t>Σπαστό χωρίς σπείρωμα 1'' x 1 '' (αλ.)</t>
  </si>
  <si>
    <t>Φλάντζα 1" (μεταλλική)</t>
  </si>
  <si>
    <t>Φλάντζα 1" 1/4" (αλουμινίου)</t>
  </si>
  <si>
    <t>Φλάντζα 1"1/4 (μεταλλική)</t>
  </si>
  <si>
    <t>Ράουλο αλουμινίου 1"1/4</t>
  </si>
  <si>
    <t>Εντατήρας Φ48mm. Νέου τύπου</t>
  </si>
  <si>
    <t>Γάντζος μονός 1" (αλουμινίου)</t>
  </si>
  <si>
    <t>Πλαστικό Φ60 Χ 25mm</t>
  </si>
  <si>
    <t>E1241-M</t>
  </si>
  <si>
    <t>Πλαστικό Φ60 με λούκι 60Χ25cm</t>
  </si>
  <si>
    <t>Πλαστικό Φ60 με λούκι  60cmX1"</t>
  </si>
  <si>
    <t>E1234-M</t>
  </si>
  <si>
    <t>Πλαστικό Φ70 με λούκι 70X25cm</t>
  </si>
  <si>
    <t>E1243-K</t>
  </si>
  <si>
    <t>Πλαστικό Φ70 με λούκι 70cmX1"</t>
  </si>
  <si>
    <t>E294-M</t>
  </si>
  <si>
    <t>Πλαστικό Φ78 με λούκι</t>
  </si>
  <si>
    <t>E294-K</t>
  </si>
  <si>
    <t>Βάση βραχίονα μπάρας (40 Χ 40 cm, χυτή)</t>
  </si>
  <si>
    <t>Βάση ρετιρέ &gt;3,00m</t>
  </si>
  <si>
    <t>Βάση τοίχου (με καπάκι)</t>
  </si>
  <si>
    <t>0473</t>
  </si>
  <si>
    <t>Σετ κλασσικής κονσόλας</t>
  </si>
  <si>
    <t>Βάση βραχίονα μπάρας προφίλ (με μακρυές βίδες &amp; PVC καπάκι)</t>
  </si>
  <si>
    <t>Βάση μαρκίζας (για όλους τους τύπους)</t>
  </si>
  <si>
    <t>0451-R</t>
  </si>
  <si>
    <t>Βάση βραχίονα μπάρας, Lux (40 X 40 mm)</t>
  </si>
  <si>
    <t>Βάση ρετιρέ (με καπάκι) &lt;3,00m</t>
  </si>
  <si>
    <t>0457-R</t>
  </si>
  <si>
    <t>Βάση ρετιρέ, Lux &lt;3,50m</t>
  </si>
  <si>
    <t>0454-X</t>
  </si>
  <si>
    <t>Τερματικό κλιπ "Hercules"</t>
  </si>
  <si>
    <t>Αντίβαρο "Hercules"</t>
  </si>
  <si>
    <t>Τερματικό κλιπ "Hercules twins" (Ορειχάλκινο)</t>
  </si>
  <si>
    <t>0642-D</t>
  </si>
  <si>
    <t>Χούφτα μπάρας "Hercules twins"  60 X 40 mm</t>
  </si>
  <si>
    <t>Βάση μαρκίζας ενισχυμένη "βαρύτητας"</t>
  </si>
  <si>
    <t>0450-P</t>
  </si>
  <si>
    <t>Βάση μαρκίζας μπάρας "PLUS"</t>
  </si>
  <si>
    <t>Αντίβαρο "Jumbo" (Ανοδιωμένο) 6m</t>
  </si>
  <si>
    <t>Τάπες Αντιβάρου "Jumbo" (Γκρί)</t>
  </si>
  <si>
    <t>Επάνω μέρος με αντάπτορα</t>
  </si>
  <si>
    <t>Ένωση αντίβαρου(για όλους τους τύπους αντιβάρου)</t>
  </si>
  <si>
    <t>Μηχανισμός και τάπες μεταβλητής γλώσσας</t>
  </si>
  <si>
    <t>Ζεύγος</t>
  </si>
  <si>
    <t>Βραχίονες "Oval" 1,50m (1 ΤΕΜ.) Με βάση μαρκίζας + κλίπς</t>
  </si>
  <si>
    <t>0649Z</t>
  </si>
  <si>
    <t xml:space="preserve">Βραχίονες "Hercules twin" 6,25m (Ζεύγος)                                                       </t>
  </si>
  <si>
    <t xml:space="preserve">Βραχίονες "Hercules twin" 5,00m (1 ΤΕΜ.) Με βάση τοίχου + κλίπς                                                        </t>
  </si>
  <si>
    <t xml:space="preserve">Βραχίονες "Hercules twin" 5,25m (1 ΤΕΜ.) Με βάση τοίχου + κλίπς                                                        </t>
  </si>
  <si>
    <t xml:space="preserve">Βραχίονες "Hercules twin" 5,50m (1 ΤΕΜ.) Με βάση τοίχου + κλίπς                                                        </t>
  </si>
  <si>
    <t xml:space="preserve">Βραχίονες "Hercules twin" 5,75m (1 ΤΕΜ.) Με βάση τοίχου + κλίπς                                                        </t>
  </si>
  <si>
    <t xml:space="preserve">Βραχίονες "Hercules twin" 6,00m (1 ΤΕΜ.) Με βάση τοίχου + κλίπς                                                        </t>
  </si>
  <si>
    <t>0649</t>
  </si>
  <si>
    <t xml:space="preserve">Βραχίονες "Hercules twin" 6,25m (1 ΤΕΜ.) Με βάση τοίχου + κλίπς                                                        </t>
  </si>
  <si>
    <t>Βραχίονας F400 (χωρίς βάσεις - κλιπς) 1,80m</t>
  </si>
  <si>
    <t>0422-Z</t>
  </si>
  <si>
    <t>Βραχίονας F400 (χωρίς βάσεις - κλιπς) 2,00m</t>
  </si>
  <si>
    <t>0423-Z</t>
  </si>
  <si>
    <t>Βραχίονας F400 (χωρίς βάσεις - κλιπς) 2,20m</t>
  </si>
  <si>
    <t>Βραχίονας F400 (χωρίς βάσεις - κλιπς) 2,50m</t>
  </si>
  <si>
    <t>Set</t>
  </si>
  <si>
    <t>0066-E18</t>
  </si>
  <si>
    <t>0066-E25</t>
  </si>
  <si>
    <t>0066-M32</t>
  </si>
  <si>
    <t xml:space="preserve">Maxi set 3,25m        </t>
  </si>
  <si>
    <t xml:space="preserve">Maxi set 3,50m      </t>
  </si>
  <si>
    <t>0411-ZIN</t>
  </si>
  <si>
    <t xml:space="preserve">Βραχίονες "Maxi Lux" 1,80m (Ζεύγος)                  </t>
  </si>
  <si>
    <t>0412-ZIN</t>
  </si>
  <si>
    <t xml:space="preserve">Βραχίονες "Maxi Lux" 2,00m (Ζεύγος)                  </t>
  </si>
  <si>
    <t>0413-ZIN</t>
  </si>
  <si>
    <t xml:space="preserve">Βραχίονες "Maxi Lux" 2,20m (Ζεύγος)                  </t>
  </si>
  <si>
    <t>0414-ZIN</t>
  </si>
  <si>
    <t xml:space="preserve">Βραχίονες "Maxi Lux" 2,50m (Ζεύγος)                  </t>
  </si>
  <si>
    <t>0415-ZIN</t>
  </si>
  <si>
    <t xml:space="preserve">Βραχίονες "Maxi Lux" 2,75m (Ζεύγος)                  </t>
  </si>
  <si>
    <t>0416-ZIN</t>
  </si>
  <si>
    <t xml:space="preserve">Βραχίονες "Maxi Lux" 3,00m (Ζεύγος)                  </t>
  </si>
  <si>
    <t xml:space="preserve">Βραχίονες "Prestige" (Μακρυές βίδες) 1,80m                                                                                                              </t>
  </si>
  <si>
    <t xml:space="preserve">Βραχίονες "Prestige" (Μακρυές βίδες) 2,00m                                                                                                                    </t>
  </si>
  <si>
    <t>0403Z-L</t>
  </si>
  <si>
    <t xml:space="preserve">Βραχίονες "Prestige" (Μακρυές βίδες) 2,20m                                                                                                                    </t>
  </si>
  <si>
    <t>0404Z-L</t>
  </si>
  <si>
    <t xml:space="preserve">Βραχίονες "Prestige" (Μακρυές βίδες) 2,50m                                                                                                                   </t>
  </si>
  <si>
    <t>0405Z-L</t>
  </si>
  <si>
    <t xml:space="preserve">Βραχίονες "Prestige" (Μακρυές βίδες) 2,75m                                                                                                                   </t>
  </si>
  <si>
    <t>0406Z-L</t>
  </si>
  <si>
    <t xml:space="preserve">Βραχίονες "Prestige" (Μακρυές βίδες) 3,00m                                                                                                                    </t>
  </si>
  <si>
    <t>0412ZMB</t>
  </si>
  <si>
    <t xml:space="preserve"> Βραχίονες "ΝΕΟΣ Maxi"  2,50m        </t>
  </si>
  <si>
    <t>0413ZMB</t>
  </si>
  <si>
    <t xml:space="preserve"> Βραχίονες "ΝΕΟΣ Maxi"  2,75m         </t>
  </si>
  <si>
    <t xml:space="preserve"> Βραχίονες "ΝΕΟΣ Maxi"  3,00m       </t>
  </si>
  <si>
    <t>0415ZMB</t>
  </si>
  <si>
    <t xml:space="preserve"> Βραχίονες "ΝΕΟΣ Maxi"  3,25m         </t>
  </si>
  <si>
    <t xml:space="preserve"> Βραχίονες "ΝΕΟΣ Maxi"  3,50m      </t>
  </si>
  <si>
    <t xml:space="preserve">Σετ κονσόλας "Lux"                                                                                        </t>
  </si>
  <si>
    <t xml:space="preserve">Βραχίονες Prestige Cassette  1,80m </t>
  </si>
  <si>
    <t xml:space="preserve">Βραχίονες Prestige Cassette  2,00m </t>
  </si>
  <si>
    <t xml:space="preserve">Βραχίονες Prestige Cassette  2,20m </t>
  </si>
  <si>
    <t xml:space="preserve">Βραχίονες Prestige Cassette  2,50m </t>
  </si>
  <si>
    <t xml:space="preserve">Βραχίονες Prestige Cassette  2,75m </t>
  </si>
  <si>
    <t>0622</t>
  </si>
  <si>
    <t xml:space="preserve">Βάση και τερματικά για "Criss - Cross"                               </t>
  </si>
  <si>
    <t>8700-TRA</t>
  </si>
  <si>
    <t xml:space="preserve">Μετασχηματιστής 12V                                   </t>
  </si>
  <si>
    <t xml:space="preserve">Βάσεις κασσετας "525"   </t>
  </si>
  <si>
    <t xml:space="preserve">Βραχίονες "Prestige Lux κασσέτας" 1,60m              </t>
  </si>
  <si>
    <t xml:space="preserve">Βραχίονες "Prestige Lux κασσέτας" 1,80m              </t>
  </si>
  <si>
    <t xml:space="preserve">Βραχίονες "Prestige Lux κασσέτας" 2,00m              </t>
  </si>
  <si>
    <t xml:space="preserve">Βραχίονες "Prestige Lux κασσέτας" 2,20m              </t>
  </si>
  <si>
    <t xml:space="preserve">Βραχίονες "Prestige Lux κασσέτας" 2,50m              </t>
  </si>
  <si>
    <t xml:space="preserve">Βραχίονες "Prestige Lux κασσέτας" 2,75m              </t>
  </si>
  <si>
    <t>Βάση τοίχου κασσέτας "Prestige"</t>
  </si>
  <si>
    <t>Βάση τοίχου μαρκίζας κασσέτας "Prestige"</t>
  </si>
  <si>
    <t>Αντίβαρο κάθετης τέντας</t>
  </si>
  <si>
    <t>Λάστιχο στεγάνωσης οροφής</t>
  </si>
  <si>
    <t>Βάση κασσονέτου μαρκίζας</t>
  </si>
  <si>
    <t>Φερμουάρ (Γερμανίας)</t>
  </si>
  <si>
    <t>222135</t>
  </si>
  <si>
    <t>150100</t>
  </si>
  <si>
    <t>37077</t>
  </si>
  <si>
    <t>37076-P</t>
  </si>
  <si>
    <t>Πλαστικά κασσονέτα εύκολης αποσυναρμολόγησης</t>
  </si>
  <si>
    <t>37078-Z</t>
  </si>
  <si>
    <t>08280-T</t>
  </si>
  <si>
    <t>08213-T</t>
  </si>
  <si>
    <t>09010-T</t>
  </si>
  <si>
    <t>ΒΥ151</t>
  </si>
  <si>
    <t>Σφιγκτήρας "Screen"  10mm</t>
  </si>
  <si>
    <t>BY117</t>
  </si>
  <si>
    <t>Βέργα σιδήρου (10 Χ 25) για βάρος</t>
  </si>
  <si>
    <t>370778-10</t>
  </si>
  <si>
    <t>BY-141</t>
  </si>
  <si>
    <t xml:space="preserve">Συρματόσχοινο Φ4mm με τεντωτήρες </t>
  </si>
  <si>
    <t>BY161</t>
  </si>
  <si>
    <t>Σφιγκτήρας Screen 4mm</t>
  </si>
  <si>
    <t>BY110-0</t>
  </si>
  <si>
    <t>BY-140</t>
  </si>
  <si>
    <t xml:space="preserve">Μπρατσάκια "Vega" 0,60m                              </t>
  </si>
  <si>
    <t xml:space="preserve">Μπρατσάκια "Vega" 0,80m                              </t>
  </si>
  <si>
    <t xml:space="preserve">Μπρατσάκια "Vega" 1,00m                                           </t>
  </si>
  <si>
    <t xml:space="preserve">Μπρατσάκια "Vega" 1,20m                                           </t>
  </si>
  <si>
    <t xml:space="preserve">Μπρατσάκια "Vega" 1,40m                                           </t>
  </si>
  <si>
    <t xml:space="preserve">Μπρατσάκια "Vega" 1,60m                                           </t>
  </si>
  <si>
    <t>Μπρατσάκια "Vega Plus" 0,80m</t>
  </si>
  <si>
    <t>Μπρατσάκια "Vega Plus" 1,00m</t>
  </si>
  <si>
    <t>Μπρατσάκια "Vega Plus" 1,20m</t>
  </si>
  <si>
    <t>Μπρατσάκια "Vega Plus" 1,40m</t>
  </si>
  <si>
    <t>Λαμάκι αντιβάρου "Vega"</t>
  </si>
  <si>
    <t>Λαμάκια κονσόλας αλουμινίου</t>
  </si>
  <si>
    <t>Καπάκι στρογγυλού κασσονέτου</t>
  </si>
  <si>
    <t>699001</t>
  </si>
  <si>
    <t>Βάση κασσονέτου μαρκ/τοίχου</t>
  </si>
  <si>
    <t>Μπρατσάκια κουπαστής "Star" 0,5m</t>
  </si>
  <si>
    <t>Μπρατσάκια κουπαστής "Star" 0,6m</t>
  </si>
  <si>
    <t>Μπρατσάκια κουπαστής "Star" 0,7m</t>
  </si>
  <si>
    <t>Μπρατσάκια κουπαστής "Star" 0,8m</t>
  </si>
  <si>
    <t>Μπρατσάκια κουπαστής "Star" 0,9m</t>
  </si>
  <si>
    <t>Μπρατσάκια κουπαστής "Star"2,5m</t>
  </si>
  <si>
    <t>Πλαστικό κλιπ συγκράτησης</t>
  </si>
  <si>
    <t>Τάπα προφίλ "Balloon"</t>
  </si>
  <si>
    <t xml:space="preserve">V2  50Nm/12rpm </t>
  </si>
  <si>
    <t>Somfy (Vectran) 50Nm/12rpm</t>
  </si>
  <si>
    <t>Somfy (Sirius) 80Nm/12rpm</t>
  </si>
  <si>
    <t xml:space="preserve">V2  100Nm/9rpm </t>
  </si>
  <si>
    <t>Somfy (Taurus) 120Nm/12rpm</t>
  </si>
  <si>
    <t>E3314</t>
  </si>
  <si>
    <t>V2  50Nm/12rpm (manual mode)</t>
  </si>
  <si>
    <t>Somfy Mariner 40/12 CSI</t>
  </si>
  <si>
    <t>Somfy PHOENIX 50/12</t>
  </si>
  <si>
    <t>V2  100Nm (manual mode)</t>
  </si>
  <si>
    <t xml:space="preserve">V2 50Nm Radio </t>
  </si>
  <si>
    <t>Somfy Altus RTS 50/12</t>
  </si>
  <si>
    <t>Somfy Altus RTS 85/17</t>
  </si>
  <si>
    <t>Somfy Altus RTS 120/12</t>
  </si>
  <si>
    <t>V2 Lid 50Nm (Radio + manual mode)</t>
  </si>
  <si>
    <t>37122</t>
  </si>
  <si>
    <t>37121</t>
  </si>
  <si>
    <t>37120</t>
  </si>
  <si>
    <t>150130</t>
  </si>
  <si>
    <t>150140</t>
  </si>
  <si>
    <t>150145</t>
  </si>
  <si>
    <t>Κάλυψη μοτερ</t>
  </si>
  <si>
    <t>150160</t>
  </si>
  <si>
    <t>150170</t>
  </si>
  <si>
    <t>OTG70</t>
  </si>
  <si>
    <t>Ράουλο κόντρας Pro 100</t>
  </si>
  <si>
    <t>OTG80</t>
  </si>
  <si>
    <t>Ράουλο κόντρας Pro 150</t>
  </si>
  <si>
    <t>OTG50</t>
  </si>
  <si>
    <t>Ράουλο αντιβάρου Pro 100</t>
  </si>
  <si>
    <t>OTG60</t>
  </si>
  <si>
    <t>Ράουλο αντιβάρου Pro 150</t>
  </si>
  <si>
    <t>Ένωση αντιβάρου αλουμινίου Pro 100/150</t>
  </si>
  <si>
    <t>Ένωση κόντρας αλουμινίου Pro 100/150</t>
  </si>
  <si>
    <t>Άκρο κόντρας αλουμινίου Pro 100/150</t>
  </si>
  <si>
    <t>Ιμάντας 16 mm Pro 100/150</t>
  </si>
  <si>
    <t>OTG7100</t>
  </si>
  <si>
    <t>Ένωση ιμάντα Pro 100/150</t>
  </si>
  <si>
    <t>Τάπα αντίβαρου πέργολας Pro 100/150</t>
  </si>
  <si>
    <t>Τάπα κόντρας πέργολας</t>
  </si>
  <si>
    <t>OTG72</t>
  </si>
  <si>
    <t>Λαμάκι στήτιξης οδηγού Pro 100</t>
  </si>
  <si>
    <t>Λαμάκι στήτιξης οδηγού Pro 150</t>
  </si>
  <si>
    <t xml:space="preserve">Βάση τοίχου "Pro 100"    </t>
  </si>
  <si>
    <t>Σετ κίνησης Pro 100 (επάνω) Pro 100</t>
  </si>
  <si>
    <t>OHS007</t>
  </si>
  <si>
    <t xml:space="preserve">Οδηγός 120 X 60mm   </t>
  </si>
  <si>
    <t xml:space="preserve">Οδηγός "Plus" 160 X 80mm                  </t>
  </si>
  <si>
    <t>Ράουλο κόντρας Titan</t>
  </si>
  <si>
    <t>Ράουλο αντιβάρου Titan</t>
  </si>
  <si>
    <t>Άκρο κόντρας αλουμινίου</t>
  </si>
  <si>
    <t>Σετ τεντωτήρα αλουμινίου (with gear)</t>
  </si>
  <si>
    <t>Σετ τεντωτήρα αλουμινίου (without gear)</t>
  </si>
  <si>
    <t>OTG13</t>
  </si>
  <si>
    <t>Τάπα προφίλ PVC (αντιβάρου)</t>
  </si>
  <si>
    <t>Ένωση ιμάντα αλουμινίου Titan</t>
  </si>
  <si>
    <t>OTM34</t>
  </si>
  <si>
    <t>Βάση τοίχου πέργολας Titan 120 X 60mm</t>
  </si>
  <si>
    <t>Βάση τοίχου πέργολας Titan 160 X 80mm</t>
  </si>
  <si>
    <t>0TG18A</t>
  </si>
  <si>
    <t>Κουτί για μοτέρ</t>
  </si>
  <si>
    <t>Γωνία στήριξης μοτέρ 120 X 60mm</t>
  </si>
  <si>
    <t>Γωνία στήριξης μοτέρ 160 X 80mm</t>
  </si>
  <si>
    <t>Φουρούσι οδηγού 120 X60mm</t>
  </si>
  <si>
    <t>Φουρούσι οδηγού 160 X 80mm</t>
  </si>
  <si>
    <t>"Π" στήριξης οδηγού 120 X60mm</t>
  </si>
  <si>
    <t>"Π" στήριξης οδηγού 160 X 80mm</t>
  </si>
  <si>
    <t>OTP110</t>
  </si>
  <si>
    <t>Στηθαίο ορθογώνιο με υδρορροή "Lux"</t>
  </si>
  <si>
    <t>OTP112</t>
  </si>
  <si>
    <t>Ορθογώνια κολώνα 130 Χ 100 mm</t>
  </si>
  <si>
    <t>OTP100</t>
  </si>
  <si>
    <t>Φλάντζα στηθαίου "Lux"</t>
  </si>
  <si>
    <t>OTP122</t>
  </si>
  <si>
    <t>Τάπα ορθογώνιου στηθαίου "Lux"</t>
  </si>
  <si>
    <t>OTP121</t>
  </si>
  <si>
    <t>Βάση δαπέδου αλουμινίου</t>
  </si>
  <si>
    <t>Κολώνα στηθαίου κατασκευών</t>
  </si>
  <si>
    <t>OTP20</t>
  </si>
  <si>
    <t>Βάση κολώνας</t>
  </si>
  <si>
    <t>Ένωση κολώνας στηθαίου</t>
  </si>
  <si>
    <t>Τάπα κοιλοδοκού</t>
  </si>
  <si>
    <t>Υδρορροή αυτόνομη</t>
  </si>
  <si>
    <t>Προφίλ απορροής "Φτερο" (αλουμ.)</t>
  </si>
  <si>
    <t>Σωλήνα απορροής Φ60mm</t>
  </si>
  <si>
    <t>Προφίλ κόντρας για ακρυλικό πανί</t>
  </si>
  <si>
    <t xml:space="preserve">Οδηγός "Classic" 100 X 50mm                 </t>
  </si>
  <si>
    <t>0TP7</t>
  </si>
  <si>
    <t>OTM105</t>
  </si>
  <si>
    <t>Λάμπα LED</t>
  </si>
  <si>
    <t>Πλαστικό καπάκι μοτερ &amp; λάμα Pro 100/150</t>
  </si>
  <si>
    <r>
      <t xml:space="preserve">Τερματικό κλιπ, </t>
    </r>
    <r>
      <rPr>
        <sz val="16"/>
        <rFont val="Arial"/>
        <family val="2"/>
        <charset val="161"/>
      </rPr>
      <t>Ενισχυμένο</t>
    </r>
  </si>
  <si>
    <r>
      <t xml:space="preserve">Βάση μπάρας μαρκίζας χυτή 40 Χ 40 mm </t>
    </r>
    <r>
      <rPr>
        <sz val="16"/>
        <rFont val="Arial"/>
        <family val="2"/>
        <charset val="161"/>
      </rPr>
      <t>(Κάθε 1m)</t>
    </r>
    <r>
      <rPr>
        <b/>
        <sz val="16"/>
        <rFont val="Arial"/>
        <family val="2"/>
        <charset val="161"/>
      </rPr>
      <t xml:space="preserve"> </t>
    </r>
  </si>
  <si>
    <r>
      <t>Σφιγκτήρας αντιβάρου 1"</t>
    </r>
    <r>
      <rPr>
        <sz val="16"/>
        <rFont val="Arial"/>
        <family val="2"/>
        <charset val="161"/>
      </rPr>
      <t>1/4 "Screen"</t>
    </r>
  </si>
  <si>
    <r>
      <t xml:space="preserve">Κοιλοδοκός </t>
    </r>
    <r>
      <rPr>
        <sz val="16"/>
        <rFont val="Arial"/>
        <family val="2"/>
        <charset val="161"/>
      </rPr>
      <t>(80Χ80Χ2mm) γαλβανιζέ - βαμμένος</t>
    </r>
  </si>
  <si>
    <t>0112-5</t>
  </si>
  <si>
    <t>E1241-K</t>
  </si>
  <si>
    <t>0451</t>
  </si>
  <si>
    <t>0455-0</t>
  </si>
  <si>
    <t>0505-6</t>
  </si>
  <si>
    <t>0401Z-L</t>
  </si>
  <si>
    <t>0402Z-L</t>
  </si>
  <si>
    <t>0414ZMB</t>
  </si>
  <si>
    <t>0416ZMB</t>
  </si>
  <si>
    <t>37079</t>
  </si>
  <si>
    <t>1051028</t>
  </si>
  <si>
    <t>1164021</t>
  </si>
  <si>
    <t>1167017</t>
  </si>
  <si>
    <t>1051003</t>
  </si>
  <si>
    <t>1205005</t>
  </si>
  <si>
    <t>1165102</t>
  </si>
  <si>
    <t>1051017</t>
  </si>
  <si>
    <t>OTMPRO100</t>
  </si>
  <si>
    <t>9250</t>
  </si>
  <si>
    <t>9251</t>
  </si>
  <si>
    <t>OT10P</t>
  </si>
  <si>
    <t>Τιμοκ. 2019</t>
  </si>
  <si>
    <t>Κωδ.</t>
  </si>
  <si>
    <t>1252</t>
  </si>
  <si>
    <t>015104</t>
  </si>
  <si>
    <t>SET</t>
  </si>
  <si>
    <t>0450</t>
  </si>
  <si>
    <r>
      <t xml:space="preserve">Βάση μπάρας ΜΕΓΑΛΗ 40 Χ 40 mm </t>
    </r>
    <r>
      <rPr>
        <sz val="16"/>
        <rFont val="Arial"/>
        <family val="2"/>
        <charset val="161"/>
      </rPr>
      <t>(Κάθε 1m)</t>
    </r>
    <r>
      <rPr>
        <b/>
        <sz val="16"/>
        <rFont val="Arial"/>
        <family val="2"/>
        <charset val="161"/>
      </rPr>
      <t xml:space="preserve"> </t>
    </r>
  </si>
  <si>
    <t>Τιμοκατ. 2020</t>
  </si>
  <si>
    <t xml:space="preserve">Βραχίονες Prestige Cassette  1,60m </t>
  </si>
  <si>
    <t>Σετ τριων προφίλ κασσέτας "525" (4 ή 5m)</t>
  </si>
  <si>
    <t>Οδηγός βαρέως τύπου (13 Χ 4,50 cm) - (5 ή 6m)</t>
  </si>
  <si>
    <t>Αντίβαρο κάθετης τέντας (4-5 ή 7m)</t>
  </si>
  <si>
    <t>Σωλήνα αλουμινίου 1" (33mm) (1,8-2,0-2,2ή 6m)</t>
  </si>
  <si>
    <t>Τούμπο Φ70 Χ 1,2mm (5-6 ή 7m)</t>
  </si>
  <si>
    <t>Οδηγός για Zip (43X48mm) (5 ή 6m)</t>
  </si>
  <si>
    <t>Σκληρό πλαστικό Zip (3m)</t>
  </si>
  <si>
    <t>Σπογγώδης ταινία Zip (5cm)</t>
  </si>
  <si>
    <t>Κασσονέτο τετράγωνο (4-5 ή 6m)</t>
  </si>
  <si>
    <t>Καπάκια κασσονέτου τετραγωνα (alum.)</t>
  </si>
  <si>
    <t xml:space="preserve">Πλήμνη Φ70 για μοτέρ (πλαστική)                          </t>
  </si>
  <si>
    <t>Πλήμνη Φ70 για κουζινέτο 14mm (πλαστική)</t>
  </si>
  <si>
    <t>Ανοξείδωτη ντίζα 10mm "Screen" (inox - 3m)</t>
  </si>
  <si>
    <t>015103</t>
  </si>
  <si>
    <t>Meter</t>
  </si>
  <si>
    <t>Cables Φ4mm with tensioners (inox)</t>
  </si>
  <si>
    <t>BY161-1</t>
  </si>
  <si>
    <t xml:space="preserve">Σφιγκτήρας Screen Φ10mm </t>
  </si>
  <si>
    <t>Καπάκια τετράγωνου κασσονέτου (alum.)</t>
  </si>
  <si>
    <t>Αντίβαρο αλουμινίου κλασσικό (4-4,5-5-5,5 ή 6m)</t>
  </si>
  <si>
    <t>0334</t>
  </si>
  <si>
    <t>Ημίκασσονετο (5 ή 6m)</t>
  </si>
  <si>
    <t xml:space="preserve">0454-F </t>
  </si>
  <si>
    <t>Αντίβαρο βαρέως τύπου (7m)</t>
  </si>
  <si>
    <t>0705-ST</t>
  </si>
  <si>
    <t>Βάση κάγκελου ΣΤΑΡ</t>
  </si>
  <si>
    <t>Προφιλ αλουμινιου "Balloon" (6m)</t>
  </si>
  <si>
    <t>8721</t>
  </si>
  <si>
    <t>8740</t>
  </si>
  <si>
    <t>Βραχίονες "Maxi" 1,8m (LED LIGHT)</t>
  </si>
  <si>
    <t>Βραχίονες "Maxi" 2,0m (LED LIGHT)</t>
  </si>
  <si>
    <t>Βραχίονες "Maxi" 2,2m (LED LIGHT)</t>
  </si>
  <si>
    <t>Βραχίονες "Maxi" 2,5m (LED LIGHT)</t>
  </si>
  <si>
    <t>Βραχίονες "Maxi" 3,0m (LED LIGHT)</t>
  </si>
  <si>
    <t>Βραχίονες "Maxi" 3,5m (LED LIGHT)</t>
  </si>
  <si>
    <t>Βραχίονες "Maxi" 4,0m (LED LIGHT)</t>
  </si>
  <si>
    <t>0454-B</t>
  </si>
  <si>
    <t>Τερματικό κλιπ (στενό)</t>
  </si>
  <si>
    <t>0551</t>
  </si>
  <si>
    <t>ΣΕΤ εξαρτημάτων αντιρίδος</t>
  </si>
  <si>
    <t>BY 117-5</t>
  </si>
  <si>
    <t>0112-7</t>
  </si>
  <si>
    <t>OTP12</t>
  </si>
  <si>
    <t>Κολώνα αλουμ. στηθαίου "LUX" (130X100mm)</t>
  </si>
  <si>
    <t>OTP110T</t>
  </si>
  <si>
    <t>OTP11T</t>
  </si>
  <si>
    <t>Τάπα Υδρορροής</t>
  </si>
  <si>
    <t>Τεμ.</t>
  </si>
  <si>
    <t>OTK22B</t>
  </si>
  <si>
    <t>OTK22A</t>
  </si>
  <si>
    <t>Προφίλ μετώπης</t>
  </si>
  <si>
    <t>OTK23</t>
  </si>
  <si>
    <t>Λαμάκια μετώπης &amp; εξαρτήματα</t>
  </si>
  <si>
    <t>OTG23-B</t>
  </si>
  <si>
    <t>Άξονας κίνησης Pro 100</t>
  </si>
  <si>
    <t>OTG11</t>
  </si>
  <si>
    <t>Άξονας 13Χ13mm</t>
  </si>
  <si>
    <t>OTG73</t>
  </si>
  <si>
    <t>OTG-9</t>
  </si>
  <si>
    <t>OTG-8</t>
  </si>
  <si>
    <t>Set τεντωτήρα αλουμ. με τεντωτήρα</t>
  </si>
  <si>
    <t>Set τεντωτήρα αλουμ. χωρίς τεντωτήρα</t>
  </si>
  <si>
    <t>OTG18A</t>
  </si>
  <si>
    <t>Κουτί για μοτέρ (χωρις μοτέρ)</t>
  </si>
  <si>
    <t>150170A</t>
  </si>
  <si>
    <t>Τάπα περσίδας (Κίνησης)</t>
  </si>
  <si>
    <t>37120B</t>
  </si>
  <si>
    <t>Προφίλ υδατοκάλυψης</t>
  </si>
  <si>
    <t>37121B</t>
  </si>
  <si>
    <t>Γωνίες σύνδεσης</t>
  </si>
  <si>
    <t>371228</t>
  </si>
  <si>
    <t>Περσίδα για μοτέρ</t>
  </si>
  <si>
    <t>150142</t>
  </si>
  <si>
    <t>Πλακάκι-κουζινέτο &amp; καπάκι μοτέρ</t>
  </si>
  <si>
    <t>150160-K</t>
  </si>
  <si>
    <t>Λάμα κίνησης</t>
  </si>
  <si>
    <t>0451-K</t>
  </si>
  <si>
    <t>Βάση βραχίονα 40Χ40 ρυθμιζόμενη</t>
  </si>
  <si>
    <t>8716</t>
  </si>
  <si>
    <t>8720</t>
  </si>
  <si>
    <t>8725</t>
  </si>
  <si>
    <t>8730</t>
  </si>
  <si>
    <t>8735</t>
  </si>
  <si>
    <t>1049447</t>
  </si>
  <si>
    <t>Somfy Altus RTS 40/17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</si>
</sst>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[$-F800]dddd\,\ mmmm\ dd\,\ yyyy"/>
  </numFmts>
  <fonts count="2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u/>
      <sz val="9.35"/>
      <color theme="10"/>
      <name val="Calibri"/>
      <family val="2"/>
      <charset val="161"/>
    </font>
    <font>
      <u/>
      <sz val="12"/>
      <color theme="10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b/>
      <u/>
      <sz val="14"/>
      <color theme="1"/>
      <name val="Calibri"/>
      <family val="2"/>
      <charset val="161"/>
      <scheme val="minor"/>
    </font>
    <font>
      <b/>
      <sz val="18"/>
      <color theme="1"/>
      <name val="Arial"/>
      <family val="2"/>
      <charset val="161"/>
    </font>
    <font>
      <sz val="16"/>
      <name val="Arial"/>
      <family val="2"/>
      <charset val="161"/>
    </font>
    <font>
      <b/>
      <sz val="20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6"/>
      <color theme="1"/>
      <name val="Arial"/>
      <family val="2"/>
      <charset val="161"/>
    </font>
    <font>
      <b/>
      <sz val="14"/>
      <name val="Arial"/>
      <family val="2"/>
      <charset val="161"/>
    </font>
    <font>
      <sz val="16"/>
      <color rgb="FFFF0000"/>
      <name val="Arial"/>
      <family val="2"/>
      <charset val="161"/>
    </font>
    <font>
      <sz val="16"/>
      <color rgb="FF00B05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64" fontId="0" fillId="0" borderId="0" xfId="0" applyNumberFormat="1"/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2" xfId="0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" xfId="0" applyFont="1" applyBorder="1"/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164" fontId="15" fillId="3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3" borderId="18" xfId="0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164" fontId="13" fillId="6" borderId="1" xfId="0" applyNumberFormat="1" applyFont="1" applyFill="1" applyBorder="1"/>
    <xf numFmtId="0" fontId="4" fillId="0" borderId="0" xfId="0" applyFont="1" applyBorder="1" applyAlignment="1"/>
    <xf numFmtId="0" fontId="4" fillId="0" borderId="14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left"/>
    </xf>
    <xf numFmtId="0" fontId="21" fillId="2" borderId="1" xfId="1" applyFont="1" applyFill="1" applyBorder="1"/>
    <xf numFmtId="0" fontId="22" fillId="0" borderId="0" xfId="0" applyFont="1"/>
    <xf numFmtId="0" fontId="22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textRotation="90" wrapText="1"/>
    </xf>
    <xf numFmtId="49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8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49" fontId="22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2" fillId="0" borderId="32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49" fontId="24" fillId="0" borderId="1" xfId="0" applyNumberFormat="1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16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5" fillId="0" borderId="1" xfId="0" applyNumberFormat="1" applyFont="1" applyBorder="1" applyAlignment="1">
      <alignment horizontal="left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1" fillId="0" borderId="29" xfId="2" applyFont="1" applyBorder="1" applyAlignment="1" applyProtection="1">
      <alignment horizontal="center"/>
    </xf>
    <xf numFmtId="0" fontId="11" fillId="0" borderId="30" xfId="2" applyFont="1" applyBorder="1" applyAlignment="1" applyProtection="1">
      <alignment horizontal="center"/>
    </xf>
    <xf numFmtId="0" fontId="11" fillId="0" borderId="31" xfId="2" applyFont="1" applyBorder="1" applyAlignment="1" applyProtection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  <colors>
    <mruColors>
      <color rgb="FFFFFF99"/>
      <color rgb="FFFFFFCC"/>
      <color rgb="FF66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816428</xdr:colOff>
      <xdr:row>0</xdr:row>
      <xdr:rowOff>40821</xdr:rowOff>
    </xdr:from>
    <xdr:to>
      <xdr:col>6</xdr:col>
      <xdr:colOff>1128570</xdr:colOff>
      <xdr:row>5</xdr:row>
      <xdr:rowOff>176892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3571" y="40821"/>
          <a:ext cx="1427928" cy="117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lamda.com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"/>
  <sheetViews>
    <sheetView zoomScaleNormal="100" workbookViewId="0">
      <selection activeCell="I5" sqref="I5"/>
    </sheetView>
  </sheetViews>
  <sheetFormatPr defaultRowHeight="20.25" x14ac:dyDescent="0.3"/>
  <cols>
    <col min="1" max="1" width="19.5703125" style="68" bestFit="1" customWidth="1"/>
    <col min="2" max="2" width="84.85546875" style="69" customWidth="1"/>
    <col min="3" max="3" width="16.7109375" style="70" customWidth="1"/>
    <col min="4" max="4" width="14.7109375" style="44" bestFit="1" customWidth="1"/>
    <col min="5" max="16384" width="9.140625" style="44"/>
  </cols>
  <sheetData>
    <row r="1" spans="1:4" x14ac:dyDescent="0.3">
      <c r="A1" s="42" t="s">
        <v>951</v>
      </c>
      <c r="B1" s="43" t="s">
        <v>1</v>
      </c>
      <c r="C1" s="71" t="s">
        <v>950</v>
      </c>
      <c r="D1" s="14" t="s">
        <v>15</v>
      </c>
    </row>
    <row r="2" spans="1:4" s="48" customFormat="1" x14ac:dyDescent="0.25">
      <c r="A2" s="59" t="s">
        <v>2</v>
      </c>
      <c r="B2" s="45" t="s">
        <v>608</v>
      </c>
      <c r="C2" s="46">
        <v>3.2</v>
      </c>
      <c r="D2" s="47">
        <v>20</v>
      </c>
    </row>
    <row r="3" spans="1:4" s="48" customFormat="1" x14ac:dyDescent="0.25">
      <c r="A3" s="59" t="s">
        <v>3</v>
      </c>
      <c r="B3" s="45" t="s">
        <v>609</v>
      </c>
      <c r="C3" s="46">
        <v>3.2</v>
      </c>
      <c r="D3" s="47">
        <v>20</v>
      </c>
    </row>
    <row r="4" spans="1:4" s="48" customFormat="1" x14ac:dyDescent="0.25">
      <c r="A4" s="59" t="s">
        <v>4</v>
      </c>
      <c r="B4" s="45" t="s">
        <v>610</v>
      </c>
      <c r="C4" s="46">
        <v>4</v>
      </c>
      <c r="D4" s="47">
        <v>20</v>
      </c>
    </row>
    <row r="5" spans="1:4" s="48" customFormat="1" x14ac:dyDescent="0.25">
      <c r="A5" s="59" t="s">
        <v>5</v>
      </c>
      <c r="B5" s="45" t="s">
        <v>474</v>
      </c>
      <c r="C5" s="46">
        <v>10</v>
      </c>
      <c r="D5" s="47">
        <v>1</v>
      </c>
    </row>
    <row r="6" spans="1:4" s="48" customFormat="1" x14ac:dyDescent="0.25">
      <c r="A6" s="59" t="s">
        <v>6</v>
      </c>
      <c r="B6" s="45" t="s">
        <v>475</v>
      </c>
      <c r="C6" s="46">
        <v>11</v>
      </c>
      <c r="D6" s="47">
        <v>1</v>
      </c>
    </row>
    <row r="7" spans="1:4" s="48" customFormat="1" x14ac:dyDescent="0.25">
      <c r="A7" s="59" t="s">
        <v>7</v>
      </c>
      <c r="B7" s="45" t="s">
        <v>476</v>
      </c>
      <c r="C7" s="46">
        <v>12</v>
      </c>
      <c r="D7" s="47">
        <v>1</v>
      </c>
    </row>
    <row r="8" spans="1:4" s="48" customFormat="1" x14ac:dyDescent="0.25">
      <c r="A8" s="59" t="s">
        <v>25</v>
      </c>
      <c r="B8" s="45" t="s">
        <v>477</v>
      </c>
      <c r="C8" s="46">
        <v>50</v>
      </c>
      <c r="D8" s="47">
        <v>2</v>
      </c>
    </row>
    <row r="9" spans="1:4" s="48" customFormat="1" x14ac:dyDescent="0.25">
      <c r="A9" s="59" t="s">
        <v>396</v>
      </c>
      <c r="B9" s="45" t="s">
        <v>627</v>
      </c>
      <c r="C9" s="46">
        <v>5</v>
      </c>
      <c r="D9" s="47">
        <v>10</v>
      </c>
    </row>
    <row r="10" spans="1:4" s="48" customFormat="1" x14ac:dyDescent="0.25">
      <c r="A10" s="59" t="s">
        <v>395</v>
      </c>
      <c r="B10" s="45" t="s">
        <v>626</v>
      </c>
      <c r="C10" s="46">
        <v>4.5</v>
      </c>
      <c r="D10" s="47">
        <v>10</v>
      </c>
    </row>
    <row r="11" spans="1:4" s="80" customFormat="1" x14ac:dyDescent="0.25">
      <c r="A11" s="81" t="s">
        <v>8</v>
      </c>
      <c r="B11" s="75" t="s">
        <v>615</v>
      </c>
      <c r="C11" s="78">
        <v>1</v>
      </c>
      <c r="D11" s="77">
        <v>10</v>
      </c>
    </row>
    <row r="12" spans="1:4" s="48" customFormat="1" x14ac:dyDescent="0.25">
      <c r="A12" s="59" t="s">
        <v>397</v>
      </c>
      <c r="B12" s="45" t="s">
        <v>628</v>
      </c>
      <c r="C12" s="46">
        <v>5.5</v>
      </c>
      <c r="D12" s="47">
        <v>10</v>
      </c>
    </row>
    <row r="13" spans="1:4" s="48" customFormat="1" x14ac:dyDescent="0.25">
      <c r="A13" s="59" t="s">
        <v>398</v>
      </c>
      <c r="B13" s="45" t="s">
        <v>629</v>
      </c>
      <c r="C13" s="46">
        <v>6</v>
      </c>
      <c r="D13" s="47">
        <v>10</v>
      </c>
    </row>
    <row r="14" spans="1:4" s="48" customFormat="1" x14ac:dyDescent="0.25">
      <c r="A14" s="59" t="s">
        <v>199</v>
      </c>
      <c r="B14" s="45" t="s">
        <v>630</v>
      </c>
      <c r="C14" s="46">
        <v>6.3</v>
      </c>
      <c r="D14" s="47">
        <v>10</v>
      </c>
    </row>
    <row r="15" spans="1:4" s="48" customFormat="1" x14ac:dyDescent="0.25">
      <c r="A15" s="59" t="s">
        <v>200</v>
      </c>
      <c r="B15" s="45" t="s">
        <v>631</v>
      </c>
      <c r="C15" s="46">
        <v>6.5</v>
      </c>
      <c r="D15" s="47">
        <v>10</v>
      </c>
    </row>
    <row r="16" spans="1:4" s="48" customFormat="1" x14ac:dyDescent="0.25">
      <c r="A16" s="59" t="s">
        <v>435</v>
      </c>
      <c r="B16" s="45" t="s">
        <v>622</v>
      </c>
      <c r="C16" s="46">
        <v>6</v>
      </c>
      <c r="D16" s="47">
        <v>10</v>
      </c>
    </row>
    <row r="17" spans="1:4" s="48" customFormat="1" x14ac:dyDescent="0.25">
      <c r="A17" s="59" t="s">
        <v>28</v>
      </c>
      <c r="B17" s="45" t="s">
        <v>478</v>
      </c>
      <c r="C17" s="46">
        <v>5</v>
      </c>
      <c r="D17" s="47">
        <v>10</v>
      </c>
    </row>
    <row r="18" spans="1:4" s="48" customFormat="1" x14ac:dyDescent="0.25">
      <c r="A18" s="59" t="s">
        <v>29</v>
      </c>
      <c r="B18" s="45" t="s">
        <v>623</v>
      </c>
      <c r="C18" s="46">
        <v>6.5</v>
      </c>
      <c r="D18" s="47">
        <v>10</v>
      </c>
    </row>
    <row r="19" spans="1:4" s="48" customFormat="1" x14ac:dyDescent="0.25">
      <c r="A19" s="59" t="s">
        <v>436</v>
      </c>
      <c r="B19" s="45" t="s">
        <v>624</v>
      </c>
      <c r="C19" s="46">
        <v>7</v>
      </c>
      <c r="D19" s="47">
        <v>10</v>
      </c>
    </row>
    <row r="20" spans="1:4" s="48" customFormat="1" x14ac:dyDescent="0.25">
      <c r="A20" s="82" t="s">
        <v>30</v>
      </c>
      <c r="B20" s="50" t="s">
        <v>625</v>
      </c>
      <c r="C20" s="46">
        <v>7.5</v>
      </c>
      <c r="D20" s="47">
        <v>10</v>
      </c>
    </row>
    <row r="21" spans="1:4" s="48" customFormat="1" x14ac:dyDescent="0.25">
      <c r="A21" s="82" t="s">
        <v>9</v>
      </c>
      <c r="B21" s="50" t="s">
        <v>479</v>
      </c>
      <c r="C21" s="46">
        <v>2.6</v>
      </c>
      <c r="D21" s="47">
        <v>2</v>
      </c>
    </row>
    <row r="22" spans="1:4" s="48" customFormat="1" x14ac:dyDescent="0.25">
      <c r="A22" s="59" t="s">
        <v>10</v>
      </c>
      <c r="B22" s="45" t="s">
        <v>600</v>
      </c>
      <c r="C22" s="46">
        <v>2</v>
      </c>
      <c r="D22" s="47">
        <v>20</v>
      </c>
    </row>
    <row r="23" spans="1:4" s="51" customFormat="1" x14ac:dyDescent="0.25">
      <c r="A23" s="96" t="s">
        <v>31</v>
      </c>
      <c r="B23" s="92" t="s">
        <v>618</v>
      </c>
      <c r="C23" s="97">
        <v>7.5</v>
      </c>
      <c r="D23" s="94">
        <v>10</v>
      </c>
    </row>
    <row r="24" spans="1:4" s="95" customFormat="1" x14ac:dyDescent="0.25">
      <c r="A24" s="96" t="s">
        <v>34</v>
      </c>
      <c r="B24" s="92" t="s">
        <v>619</v>
      </c>
      <c r="C24" s="97">
        <v>8</v>
      </c>
      <c r="D24" s="94">
        <v>10</v>
      </c>
    </row>
    <row r="25" spans="1:4" s="95" customFormat="1" x14ac:dyDescent="0.25">
      <c r="A25" s="96" t="s">
        <v>35</v>
      </c>
      <c r="B25" s="92" t="s">
        <v>620</v>
      </c>
      <c r="C25" s="97">
        <v>8.5</v>
      </c>
      <c r="D25" s="94">
        <v>10</v>
      </c>
    </row>
    <row r="26" spans="1:4" s="95" customFormat="1" x14ac:dyDescent="0.25">
      <c r="A26" s="59" t="s">
        <v>401</v>
      </c>
      <c r="B26" s="45" t="s">
        <v>673</v>
      </c>
      <c r="C26" s="46">
        <v>3</v>
      </c>
      <c r="D26" s="47">
        <v>20</v>
      </c>
    </row>
    <row r="27" spans="1:4" s="51" customFormat="1" x14ac:dyDescent="0.25">
      <c r="A27" s="59" t="s">
        <v>292</v>
      </c>
      <c r="B27" s="45" t="s">
        <v>480</v>
      </c>
      <c r="C27" s="46">
        <v>1.6</v>
      </c>
      <c r="D27" s="47">
        <v>20</v>
      </c>
    </row>
    <row r="28" spans="1:4" s="51" customFormat="1" x14ac:dyDescent="0.25">
      <c r="A28" s="59" t="s">
        <v>293</v>
      </c>
      <c r="B28" s="45" t="s">
        <v>672</v>
      </c>
      <c r="C28" s="46">
        <v>3.5</v>
      </c>
      <c r="D28" s="47">
        <v>20</v>
      </c>
    </row>
    <row r="29" spans="1:4" s="51" customFormat="1" x14ac:dyDescent="0.25">
      <c r="A29" s="59" t="s">
        <v>36</v>
      </c>
      <c r="B29" s="45" t="s">
        <v>674</v>
      </c>
      <c r="C29" s="46">
        <v>4</v>
      </c>
      <c r="D29" s="47">
        <v>20</v>
      </c>
    </row>
    <row r="30" spans="1:4" s="51" customFormat="1" x14ac:dyDescent="0.25">
      <c r="A30" s="59" t="s">
        <v>37</v>
      </c>
      <c r="B30" s="45" t="s">
        <v>481</v>
      </c>
      <c r="C30" s="46">
        <v>2.2000000000000002</v>
      </c>
      <c r="D30" s="47">
        <v>20</v>
      </c>
    </row>
    <row r="31" spans="1:4" s="51" customFormat="1" x14ac:dyDescent="0.25">
      <c r="A31" s="59" t="s">
        <v>38</v>
      </c>
      <c r="B31" s="45" t="s">
        <v>482</v>
      </c>
      <c r="C31" s="46">
        <v>4</v>
      </c>
      <c r="D31" s="47">
        <v>20</v>
      </c>
    </row>
    <row r="32" spans="1:4" s="51" customFormat="1" x14ac:dyDescent="0.25">
      <c r="A32" s="59" t="s">
        <v>39</v>
      </c>
      <c r="B32" s="45" t="s">
        <v>671</v>
      </c>
      <c r="C32" s="46">
        <v>2.6</v>
      </c>
      <c r="D32" s="47">
        <v>20</v>
      </c>
    </row>
    <row r="33" spans="1:4" s="51" customFormat="1" x14ac:dyDescent="0.25">
      <c r="A33" s="59" t="s">
        <v>40</v>
      </c>
      <c r="B33" s="45" t="s">
        <v>483</v>
      </c>
      <c r="C33" s="46">
        <v>0.6</v>
      </c>
      <c r="D33" s="47">
        <v>100</v>
      </c>
    </row>
    <row r="34" spans="1:4" s="51" customFormat="1" x14ac:dyDescent="0.25">
      <c r="A34" s="59" t="s">
        <v>41</v>
      </c>
      <c r="B34" s="45" t="s">
        <v>484</v>
      </c>
      <c r="C34" s="46">
        <v>2.4</v>
      </c>
      <c r="D34" s="47">
        <v>20</v>
      </c>
    </row>
    <row r="35" spans="1:4" s="51" customFormat="1" x14ac:dyDescent="0.25">
      <c r="A35" s="59" t="s">
        <v>42</v>
      </c>
      <c r="B35" s="45" t="s">
        <v>675</v>
      </c>
      <c r="C35" s="46">
        <v>3.4</v>
      </c>
      <c r="D35" s="47">
        <v>20</v>
      </c>
    </row>
    <row r="36" spans="1:4" s="51" customFormat="1" x14ac:dyDescent="0.25">
      <c r="A36" s="59" t="s">
        <v>399</v>
      </c>
      <c r="B36" s="45" t="s">
        <v>668</v>
      </c>
      <c r="C36" s="46">
        <v>5</v>
      </c>
      <c r="D36" s="47">
        <v>10</v>
      </c>
    </row>
    <row r="37" spans="1:4" s="51" customFormat="1" x14ac:dyDescent="0.25">
      <c r="A37" s="59" t="s">
        <v>400</v>
      </c>
      <c r="B37" s="45" t="s">
        <v>669</v>
      </c>
      <c r="C37" s="46">
        <v>5.5</v>
      </c>
      <c r="D37" s="47">
        <v>10</v>
      </c>
    </row>
    <row r="38" spans="1:4" s="51" customFormat="1" x14ac:dyDescent="0.25">
      <c r="A38" s="59" t="s">
        <v>44</v>
      </c>
      <c r="B38" s="45" t="s">
        <v>670</v>
      </c>
      <c r="C38" s="46">
        <v>6</v>
      </c>
      <c r="D38" s="47">
        <v>10</v>
      </c>
    </row>
    <row r="39" spans="1:4" s="51" customFormat="1" x14ac:dyDescent="0.25">
      <c r="A39" s="59" t="s">
        <v>45</v>
      </c>
      <c r="B39" s="45" t="s">
        <v>485</v>
      </c>
      <c r="C39" s="46">
        <v>2.5</v>
      </c>
      <c r="D39" s="47">
        <v>20</v>
      </c>
    </row>
    <row r="40" spans="1:4" s="51" customFormat="1" x14ac:dyDescent="0.25">
      <c r="A40" s="83" t="s">
        <v>45</v>
      </c>
      <c r="B40" s="45" t="s">
        <v>486</v>
      </c>
      <c r="C40" s="63">
        <v>3</v>
      </c>
      <c r="D40" s="47">
        <v>1</v>
      </c>
    </row>
    <row r="41" spans="1:4" s="51" customFormat="1" x14ac:dyDescent="0.25">
      <c r="A41" s="83" t="s">
        <v>250</v>
      </c>
      <c r="B41" s="45" t="s">
        <v>487</v>
      </c>
      <c r="C41" s="63">
        <v>1</v>
      </c>
      <c r="D41" s="47">
        <v>1</v>
      </c>
    </row>
    <row r="42" spans="1:4" s="48" customFormat="1" x14ac:dyDescent="0.25">
      <c r="A42" s="83" t="s">
        <v>250</v>
      </c>
      <c r="B42" s="45" t="s">
        <v>487</v>
      </c>
      <c r="C42" s="63">
        <v>1</v>
      </c>
      <c r="D42" s="47">
        <v>1</v>
      </c>
    </row>
    <row r="43" spans="1:4" s="48" customFormat="1" x14ac:dyDescent="0.25">
      <c r="A43" s="83" t="s">
        <v>252</v>
      </c>
      <c r="B43" s="45" t="s">
        <v>488</v>
      </c>
      <c r="C43" s="63">
        <v>3</v>
      </c>
      <c r="D43" s="47">
        <v>1</v>
      </c>
    </row>
    <row r="44" spans="1:4" s="48" customFormat="1" x14ac:dyDescent="0.25">
      <c r="A44" s="83" t="s">
        <v>47</v>
      </c>
      <c r="B44" s="45" t="s">
        <v>489</v>
      </c>
      <c r="C44" s="63">
        <v>7.5</v>
      </c>
      <c r="D44" s="47" t="s">
        <v>633</v>
      </c>
    </row>
    <row r="45" spans="1:4" s="51" customFormat="1" x14ac:dyDescent="0.25">
      <c r="A45" s="83" t="s">
        <v>251</v>
      </c>
      <c r="B45" s="45" t="s">
        <v>490</v>
      </c>
      <c r="C45" s="63">
        <v>17</v>
      </c>
      <c r="D45" s="47" t="s">
        <v>732</v>
      </c>
    </row>
    <row r="46" spans="1:4" s="51" customFormat="1" x14ac:dyDescent="0.25">
      <c r="A46" s="83" t="s">
        <v>255</v>
      </c>
      <c r="B46" s="45" t="s">
        <v>491</v>
      </c>
      <c r="C46" s="63">
        <v>0.8</v>
      </c>
      <c r="D46" s="47">
        <v>1</v>
      </c>
    </row>
    <row r="47" spans="1:4" s="51" customFormat="1" x14ac:dyDescent="0.25">
      <c r="A47" s="83" t="s">
        <v>254</v>
      </c>
      <c r="B47" s="45" t="s">
        <v>492</v>
      </c>
      <c r="C47" s="63">
        <v>3</v>
      </c>
      <c r="D47" s="47">
        <v>1</v>
      </c>
    </row>
    <row r="48" spans="1:4" s="51" customFormat="1" x14ac:dyDescent="0.25">
      <c r="A48" s="62" t="s">
        <v>48</v>
      </c>
      <c r="B48" s="49" t="s">
        <v>493</v>
      </c>
      <c r="C48" s="46">
        <v>52</v>
      </c>
      <c r="D48" s="47">
        <v>1</v>
      </c>
    </row>
    <row r="49" spans="1:4" s="51" customFormat="1" x14ac:dyDescent="0.25">
      <c r="A49" s="62" t="s">
        <v>48</v>
      </c>
      <c r="B49" s="45" t="s">
        <v>493</v>
      </c>
      <c r="C49" s="46">
        <v>52</v>
      </c>
      <c r="D49" s="47"/>
    </row>
    <row r="50" spans="1:4" s="51" customFormat="1" x14ac:dyDescent="0.25">
      <c r="A50" s="62" t="s">
        <v>173</v>
      </c>
      <c r="B50" s="49" t="s">
        <v>494</v>
      </c>
      <c r="C50" s="46">
        <v>78</v>
      </c>
      <c r="D50" s="47">
        <v>1</v>
      </c>
    </row>
    <row r="51" spans="1:4" s="51" customFormat="1" x14ac:dyDescent="0.25">
      <c r="A51" s="59" t="s">
        <v>49</v>
      </c>
      <c r="B51" s="45" t="s">
        <v>495</v>
      </c>
      <c r="C51" s="46">
        <v>8</v>
      </c>
      <c r="D51" s="47">
        <v>1</v>
      </c>
    </row>
    <row r="52" spans="1:4" s="51" customFormat="1" x14ac:dyDescent="0.25">
      <c r="A52" s="62" t="s">
        <v>50</v>
      </c>
      <c r="B52" s="45" t="s">
        <v>496</v>
      </c>
      <c r="C52" s="55">
        <v>10</v>
      </c>
      <c r="D52" s="56">
        <v>2</v>
      </c>
    </row>
    <row r="53" spans="1:4" s="51" customFormat="1" x14ac:dyDescent="0.25">
      <c r="A53" s="59" t="s">
        <v>51</v>
      </c>
      <c r="B53" s="45" t="s">
        <v>649</v>
      </c>
      <c r="C53" s="46">
        <v>1.9</v>
      </c>
      <c r="D53" s="47" t="s">
        <v>650</v>
      </c>
    </row>
    <row r="54" spans="1:4" s="51" customFormat="1" x14ac:dyDescent="0.25">
      <c r="A54" s="59" t="s">
        <v>433</v>
      </c>
      <c r="B54" s="45" t="s">
        <v>649</v>
      </c>
      <c r="C54" s="46">
        <v>1.6</v>
      </c>
      <c r="D54" s="47" t="s">
        <v>641</v>
      </c>
    </row>
    <row r="55" spans="1:4" s="51" customFormat="1" x14ac:dyDescent="0.25">
      <c r="A55" s="59" t="s">
        <v>434</v>
      </c>
      <c r="B55" s="45" t="s">
        <v>649</v>
      </c>
      <c r="C55" s="46">
        <v>1.7</v>
      </c>
      <c r="D55" s="47" t="s">
        <v>642</v>
      </c>
    </row>
    <row r="56" spans="1:4" s="51" customFormat="1" x14ac:dyDescent="0.25">
      <c r="A56" s="59" t="s">
        <v>52</v>
      </c>
      <c r="B56" s="45" t="s">
        <v>651</v>
      </c>
      <c r="C56" s="46">
        <v>0.6</v>
      </c>
      <c r="D56" s="47" t="s">
        <v>641</v>
      </c>
    </row>
    <row r="57" spans="1:4" s="51" customFormat="1" x14ac:dyDescent="0.25">
      <c r="A57" s="81" t="s">
        <v>53</v>
      </c>
      <c r="B57" s="75" t="s">
        <v>651</v>
      </c>
      <c r="C57" s="78">
        <v>0.7</v>
      </c>
      <c r="D57" s="77" t="s">
        <v>642</v>
      </c>
    </row>
    <row r="58" spans="1:4" s="79" customFormat="1" x14ac:dyDescent="0.25">
      <c r="A58" s="59" t="s">
        <v>54</v>
      </c>
      <c r="B58" s="45" t="s">
        <v>651</v>
      </c>
      <c r="C58" s="46">
        <v>0.8</v>
      </c>
      <c r="D58" s="47" t="s">
        <v>643</v>
      </c>
    </row>
    <row r="59" spans="1:4" s="51" customFormat="1" x14ac:dyDescent="0.25">
      <c r="A59" s="83" t="s">
        <v>55</v>
      </c>
      <c r="B59" s="45" t="s">
        <v>497</v>
      </c>
      <c r="C59" s="63">
        <v>28</v>
      </c>
      <c r="D59" s="47" t="s">
        <v>633</v>
      </c>
    </row>
    <row r="60" spans="1:4" s="51" customFormat="1" x14ac:dyDescent="0.25">
      <c r="A60" s="90" t="s">
        <v>979</v>
      </c>
      <c r="B60" s="75" t="s">
        <v>980</v>
      </c>
      <c r="C60" s="76">
        <v>10</v>
      </c>
      <c r="D60" s="77" t="s">
        <v>633</v>
      </c>
    </row>
    <row r="61" spans="1:4" s="51" customFormat="1" x14ac:dyDescent="0.25">
      <c r="A61" s="83" t="s">
        <v>56</v>
      </c>
      <c r="B61" s="45" t="s">
        <v>823</v>
      </c>
      <c r="C61" s="63">
        <v>6</v>
      </c>
      <c r="D61" s="47">
        <v>1</v>
      </c>
    </row>
    <row r="62" spans="1:4" s="51" customFormat="1" ht="40.5" x14ac:dyDescent="0.25">
      <c r="A62" s="59" t="s">
        <v>407</v>
      </c>
      <c r="B62" s="45" t="s">
        <v>323</v>
      </c>
      <c r="C62" s="46">
        <v>60</v>
      </c>
      <c r="D62" s="47">
        <v>1</v>
      </c>
    </row>
    <row r="63" spans="1:4" s="51" customFormat="1" ht="40.5" x14ac:dyDescent="0.25">
      <c r="A63" s="59" t="s">
        <v>408</v>
      </c>
      <c r="B63" s="45" t="s">
        <v>324</v>
      </c>
      <c r="C63" s="46">
        <v>62</v>
      </c>
      <c r="D63" s="47">
        <v>1</v>
      </c>
    </row>
    <row r="64" spans="1:4" s="51" customFormat="1" ht="40.5" x14ac:dyDescent="0.25">
      <c r="A64" s="59" t="s">
        <v>402</v>
      </c>
      <c r="B64" s="45" t="s">
        <v>325</v>
      </c>
      <c r="C64" s="46">
        <v>63</v>
      </c>
      <c r="D64" s="47">
        <v>1</v>
      </c>
    </row>
    <row r="65" spans="1:4" s="51" customFormat="1" ht="40.5" x14ac:dyDescent="0.25">
      <c r="A65" s="59" t="s">
        <v>409</v>
      </c>
      <c r="B65" s="45" t="s">
        <v>326</v>
      </c>
      <c r="C65" s="46">
        <v>68</v>
      </c>
      <c r="D65" s="47">
        <v>1</v>
      </c>
    </row>
    <row r="66" spans="1:4" s="51" customFormat="1" ht="40.5" x14ac:dyDescent="0.25">
      <c r="A66" s="59" t="s">
        <v>410</v>
      </c>
      <c r="B66" s="45" t="s">
        <v>327</v>
      </c>
      <c r="C66" s="46">
        <v>79</v>
      </c>
      <c r="D66" s="47">
        <v>1</v>
      </c>
    </row>
    <row r="67" spans="1:4" s="51" customFormat="1" ht="40.5" x14ac:dyDescent="0.25">
      <c r="A67" s="59" t="s">
        <v>58</v>
      </c>
      <c r="B67" s="45" t="s">
        <v>328</v>
      </c>
      <c r="C67" s="46">
        <v>82</v>
      </c>
      <c r="D67" s="47">
        <v>1</v>
      </c>
    </row>
    <row r="68" spans="1:4" s="51" customFormat="1" ht="40.5" x14ac:dyDescent="0.25">
      <c r="A68" s="59" t="s">
        <v>411</v>
      </c>
      <c r="B68" s="45" t="s">
        <v>337</v>
      </c>
      <c r="C68" s="46">
        <v>78</v>
      </c>
      <c r="D68" s="47">
        <v>1</v>
      </c>
    </row>
    <row r="69" spans="1:4" s="51" customFormat="1" ht="40.5" x14ac:dyDescent="0.25">
      <c r="A69" s="59" t="s">
        <v>412</v>
      </c>
      <c r="B69" s="45" t="s">
        <v>338</v>
      </c>
      <c r="C69" s="46">
        <v>80</v>
      </c>
      <c r="D69" s="47">
        <v>1</v>
      </c>
    </row>
    <row r="70" spans="1:4" s="51" customFormat="1" ht="40.5" x14ac:dyDescent="0.25">
      <c r="A70" s="59" t="s">
        <v>413</v>
      </c>
      <c r="B70" s="45" t="s">
        <v>339</v>
      </c>
      <c r="C70" s="46">
        <v>86</v>
      </c>
      <c r="D70" s="47">
        <v>1</v>
      </c>
    </row>
    <row r="71" spans="1:4" s="51" customFormat="1" ht="40.5" x14ac:dyDescent="0.25">
      <c r="A71" s="59" t="s">
        <v>414</v>
      </c>
      <c r="B71" s="45" t="s">
        <v>340</v>
      </c>
      <c r="C71" s="46">
        <v>92</v>
      </c>
      <c r="D71" s="47">
        <v>1</v>
      </c>
    </row>
    <row r="72" spans="1:4" s="51" customFormat="1" ht="40.5" x14ac:dyDescent="0.25">
      <c r="A72" s="59" t="s">
        <v>415</v>
      </c>
      <c r="B72" s="45" t="s">
        <v>341</v>
      </c>
      <c r="C72" s="46">
        <v>98</v>
      </c>
      <c r="D72" s="47">
        <v>1</v>
      </c>
    </row>
    <row r="73" spans="1:4" s="51" customFormat="1" ht="40.5" x14ac:dyDescent="0.25">
      <c r="A73" s="59" t="s">
        <v>416</v>
      </c>
      <c r="B73" s="45" t="s">
        <v>342</v>
      </c>
      <c r="C73" s="46">
        <v>109</v>
      </c>
      <c r="D73" s="47">
        <v>1</v>
      </c>
    </row>
    <row r="74" spans="1:4" s="51" customFormat="1" ht="40.5" x14ac:dyDescent="0.25">
      <c r="A74" s="59" t="s">
        <v>417</v>
      </c>
      <c r="B74" s="45" t="s">
        <v>343</v>
      </c>
      <c r="C74" s="46">
        <v>115</v>
      </c>
      <c r="D74" s="47">
        <v>1</v>
      </c>
    </row>
    <row r="75" spans="1:4" s="51" customFormat="1" ht="40.5" x14ac:dyDescent="0.25">
      <c r="A75" s="59" t="s">
        <v>141</v>
      </c>
      <c r="B75" s="45" t="s">
        <v>344</v>
      </c>
      <c r="C75" s="46">
        <v>128</v>
      </c>
      <c r="D75" s="47">
        <v>1</v>
      </c>
    </row>
    <row r="76" spans="1:4" s="51" customFormat="1" x14ac:dyDescent="0.25">
      <c r="A76" s="59" t="s">
        <v>441</v>
      </c>
      <c r="B76" s="45" t="s">
        <v>716</v>
      </c>
      <c r="C76" s="46">
        <v>45.5</v>
      </c>
      <c r="D76" s="47">
        <v>1</v>
      </c>
    </row>
    <row r="77" spans="1:4" s="51" customFormat="1" x14ac:dyDescent="0.25">
      <c r="A77" s="59" t="s">
        <v>403</v>
      </c>
      <c r="B77" s="45" t="s">
        <v>312</v>
      </c>
      <c r="C77" s="46">
        <v>47</v>
      </c>
      <c r="D77" s="47">
        <v>1</v>
      </c>
    </row>
    <row r="78" spans="1:4" s="51" customFormat="1" x14ac:dyDescent="0.25">
      <c r="A78" s="59" t="s">
        <v>404</v>
      </c>
      <c r="B78" s="45" t="s">
        <v>313</v>
      </c>
      <c r="C78" s="46">
        <v>47.5</v>
      </c>
      <c r="D78" s="47">
        <v>1</v>
      </c>
    </row>
    <row r="79" spans="1:4" s="51" customFormat="1" x14ac:dyDescent="0.25">
      <c r="A79" s="59" t="s">
        <v>405</v>
      </c>
      <c r="B79" s="45" t="s">
        <v>314</v>
      </c>
      <c r="C79" s="46">
        <v>48</v>
      </c>
      <c r="D79" s="47">
        <v>1</v>
      </c>
    </row>
    <row r="80" spans="1:4" s="51" customFormat="1" x14ac:dyDescent="0.25">
      <c r="A80" s="59" t="s">
        <v>406</v>
      </c>
      <c r="B80" s="45" t="s">
        <v>315</v>
      </c>
      <c r="C80" s="46">
        <v>50</v>
      </c>
      <c r="D80" s="47">
        <v>1</v>
      </c>
    </row>
    <row r="81" spans="1:4" s="51" customFormat="1" x14ac:dyDescent="0.25">
      <c r="A81" s="59" t="s">
        <v>60</v>
      </c>
      <c r="B81" s="45" t="s">
        <v>316</v>
      </c>
      <c r="C81" s="46">
        <v>51</v>
      </c>
      <c r="D81" s="47">
        <v>1</v>
      </c>
    </row>
    <row r="82" spans="1:4" s="51" customFormat="1" x14ac:dyDescent="0.25">
      <c r="A82" s="83" t="s">
        <v>955</v>
      </c>
      <c r="B82" s="45" t="s">
        <v>956</v>
      </c>
      <c r="C82" s="63">
        <v>9</v>
      </c>
      <c r="D82" s="47">
        <v>1</v>
      </c>
    </row>
    <row r="83" spans="1:4" s="51" customFormat="1" x14ac:dyDescent="0.25">
      <c r="A83" s="59" t="s">
        <v>931</v>
      </c>
      <c r="B83" s="45" t="s">
        <v>689</v>
      </c>
      <c r="C83" s="46">
        <v>9</v>
      </c>
      <c r="D83" s="47"/>
    </row>
    <row r="84" spans="1:4" s="51" customFormat="1" x14ac:dyDescent="0.25">
      <c r="A84" s="59" t="s">
        <v>1035</v>
      </c>
      <c r="B84" s="45" t="s">
        <v>1036</v>
      </c>
      <c r="C84" s="46">
        <v>16</v>
      </c>
      <c r="D84" s="47">
        <v>1</v>
      </c>
    </row>
    <row r="85" spans="1:4" s="51" customFormat="1" x14ac:dyDescent="0.25">
      <c r="A85" s="62" t="s">
        <v>62</v>
      </c>
      <c r="B85" s="49" t="s">
        <v>498</v>
      </c>
      <c r="C85" s="46">
        <v>5</v>
      </c>
      <c r="D85" s="47"/>
    </row>
    <row r="86" spans="1:4" s="51" customFormat="1" x14ac:dyDescent="0.25">
      <c r="A86" s="59" t="s">
        <v>64</v>
      </c>
      <c r="B86" s="45" t="s">
        <v>499</v>
      </c>
      <c r="C86" s="46">
        <v>4</v>
      </c>
      <c r="D86" s="47">
        <v>2</v>
      </c>
    </row>
    <row r="87" spans="1:4" s="51" customFormat="1" x14ac:dyDescent="0.25">
      <c r="A87" s="59" t="s">
        <v>65</v>
      </c>
      <c r="B87" s="45" t="s">
        <v>500</v>
      </c>
      <c r="C87" s="46">
        <v>3</v>
      </c>
      <c r="D87" s="47">
        <v>2</v>
      </c>
    </row>
    <row r="88" spans="1:4" s="51" customFormat="1" x14ac:dyDescent="0.25">
      <c r="A88" s="62" t="s">
        <v>142</v>
      </c>
      <c r="B88" s="45" t="s">
        <v>695</v>
      </c>
      <c r="C88" s="46">
        <v>8.6999999999999993</v>
      </c>
      <c r="D88" s="47">
        <v>2</v>
      </c>
    </row>
    <row r="89" spans="1:4" s="51" customFormat="1" x14ac:dyDescent="0.25">
      <c r="A89" s="59" t="s">
        <v>66</v>
      </c>
      <c r="B89" s="45" t="s">
        <v>691</v>
      </c>
      <c r="C89" s="46">
        <v>12</v>
      </c>
      <c r="D89" s="47">
        <v>2</v>
      </c>
    </row>
    <row r="90" spans="1:4" s="51" customFormat="1" x14ac:dyDescent="0.25">
      <c r="A90" s="59" t="s">
        <v>67</v>
      </c>
      <c r="B90" s="45" t="s">
        <v>690</v>
      </c>
      <c r="C90" s="46">
        <v>18</v>
      </c>
      <c r="D90" s="47">
        <v>2</v>
      </c>
    </row>
    <row r="91" spans="1:4" s="51" customFormat="1" x14ac:dyDescent="0.25">
      <c r="A91" s="62" t="s">
        <v>67</v>
      </c>
      <c r="B91" s="45" t="s">
        <v>698</v>
      </c>
      <c r="C91" s="46">
        <v>18</v>
      </c>
      <c r="D91" s="47">
        <v>2</v>
      </c>
    </row>
    <row r="92" spans="1:4" s="51" customFormat="1" x14ac:dyDescent="0.25">
      <c r="A92" s="62" t="s">
        <v>68</v>
      </c>
      <c r="B92" s="49" t="s">
        <v>707</v>
      </c>
      <c r="C92" s="46">
        <v>16</v>
      </c>
      <c r="D92" s="47">
        <v>2</v>
      </c>
    </row>
    <row r="93" spans="1:4" s="51" customFormat="1" x14ac:dyDescent="0.25">
      <c r="A93" s="62" t="s">
        <v>69</v>
      </c>
      <c r="B93" s="45" t="s">
        <v>501</v>
      </c>
      <c r="C93" s="46">
        <v>36</v>
      </c>
      <c r="D93" s="47">
        <v>2</v>
      </c>
    </row>
    <row r="94" spans="1:4" s="51" customFormat="1" ht="40.5" x14ac:dyDescent="0.25">
      <c r="A94" s="59" t="s">
        <v>447</v>
      </c>
      <c r="B94" s="45" t="s">
        <v>694</v>
      </c>
      <c r="C94" s="46">
        <v>8</v>
      </c>
      <c r="D94" s="47">
        <v>2</v>
      </c>
    </row>
    <row r="95" spans="1:4" s="51" customFormat="1" x14ac:dyDescent="0.25">
      <c r="A95" s="59" t="s">
        <v>449</v>
      </c>
      <c r="B95" s="73" t="s">
        <v>502</v>
      </c>
      <c r="C95" s="46">
        <v>14</v>
      </c>
      <c r="D95" s="47"/>
    </row>
    <row r="96" spans="1:4" s="51" customFormat="1" x14ac:dyDescent="0.25">
      <c r="A96" s="59" t="s">
        <v>70</v>
      </c>
      <c r="B96" s="49" t="s">
        <v>503</v>
      </c>
      <c r="C96" s="46">
        <v>5.5</v>
      </c>
      <c r="D96" s="47"/>
    </row>
    <row r="97" spans="1:4" s="51" customFormat="1" x14ac:dyDescent="0.25">
      <c r="A97" s="62" t="s">
        <v>71</v>
      </c>
      <c r="B97" s="45" t="s">
        <v>693</v>
      </c>
      <c r="C97" s="46">
        <v>48</v>
      </c>
      <c r="D97" s="47"/>
    </row>
    <row r="98" spans="1:4" s="51" customFormat="1" x14ac:dyDescent="0.25">
      <c r="A98" s="59" t="s">
        <v>692</v>
      </c>
      <c r="B98" s="45" t="s">
        <v>549</v>
      </c>
      <c r="C98" s="46">
        <v>30</v>
      </c>
      <c r="D98" s="47">
        <v>1</v>
      </c>
    </row>
    <row r="99" spans="1:4" s="51" customFormat="1" x14ac:dyDescent="0.25">
      <c r="A99" s="62" t="s">
        <v>72</v>
      </c>
      <c r="B99" s="49" t="s">
        <v>504</v>
      </c>
      <c r="C99" s="46">
        <v>16</v>
      </c>
      <c r="D99" s="47">
        <v>2</v>
      </c>
    </row>
    <row r="100" spans="1:4" s="51" customFormat="1" x14ac:dyDescent="0.25">
      <c r="A100" s="62" t="s">
        <v>74</v>
      </c>
      <c r="B100" s="49" t="s">
        <v>982</v>
      </c>
      <c r="C100" s="46">
        <v>17</v>
      </c>
      <c r="D100" s="47" t="s">
        <v>633</v>
      </c>
    </row>
    <row r="101" spans="1:4" s="51" customFormat="1" x14ac:dyDescent="0.25">
      <c r="A101" s="84" t="s">
        <v>75</v>
      </c>
      <c r="B101" s="75" t="s">
        <v>978</v>
      </c>
      <c r="C101" s="78">
        <v>10</v>
      </c>
      <c r="D101" s="77" t="s">
        <v>633</v>
      </c>
    </row>
    <row r="102" spans="1:4" s="79" customFormat="1" x14ac:dyDescent="0.25">
      <c r="A102" s="62" t="s">
        <v>76</v>
      </c>
      <c r="B102" s="49" t="s">
        <v>505</v>
      </c>
      <c r="C102" s="46">
        <v>1</v>
      </c>
      <c r="D102" s="47">
        <v>10</v>
      </c>
    </row>
    <row r="103" spans="1:4" s="51" customFormat="1" x14ac:dyDescent="0.25">
      <c r="A103" s="62" t="s">
        <v>77</v>
      </c>
      <c r="B103" s="49" t="s">
        <v>506</v>
      </c>
      <c r="C103" s="46">
        <v>1.8</v>
      </c>
      <c r="D103" s="47">
        <v>10</v>
      </c>
    </row>
    <row r="104" spans="1:4" s="51" customFormat="1" x14ac:dyDescent="0.25">
      <c r="A104" s="62" t="s">
        <v>78</v>
      </c>
      <c r="B104" s="49" t="s">
        <v>713</v>
      </c>
      <c r="C104" s="46">
        <v>1.6</v>
      </c>
      <c r="D104" s="47">
        <v>1</v>
      </c>
    </row>
    <row r="105" spans="1:4" s="51" customFormat="1" x14ac:dyDescent="0.25">
      <c r="A105" s="62" t="s">
        <v>82</v>
      </c>
      <c r="B105" s="54" t="s">
        <v>507</v>
      </c>
      <c r="C105" s="55">
        <v>3</v>
      </c>
      <c r="D105" s="56">
        <v>1</v>
      </c>
    </row>
    <row r="106" spans="1:4" s="51" customFormat="1" ht="40.5" x14ac:dyDescent="0.25">
      <c r="A106" s="59" t="s">
        <v>418</v>
      </c>
      <c r="B106" s="45" t="s">
        <v>361</v>
      </c>
      <c r="C106" s="46">
        <v>272</v>
      </c>
      <c r="D106" s="47">
        <v>1</v>
      </c>
    </row>
    <row r="107" spans="1:4" s="51" customFormat="1" ht="40.5" x14ac:dyDescent="0.25">
      <c r="A107" s="59" t="s">
        <v>419</v>
      </c>
      <c r="B107" s="45" t="s">
        <v>362</v>
      </c>
      <c r="C107" s="46">
        <v>274</v>
      </c>
      <c r="D107" s="47">
        <v>1</v>
      </c>
    </row>
    <row r="108" spans="1:4" s="51" customFormat="1" ht="40.5" x14ac:dyDescent="0.25">
      <c r="A108" s="59" t="s">
        <v>420</v>
      </c>
      <c r="B108" s="45" t="s">
        <v>363</v>
      </c>
      <c r="C108" s="46">
        <v>275</v>
      </c>
      <c r="D108" s="47">
        <v>1</v>
      </c>
    </row>
    <row r="109" spans="1:4" s="51" customFormat="1" ht="40.5" x14ac:dyDescent="0.25">
      <c r="A109" s="59" t="s">
        <v>83</v>
      </c>
      <c r="B109" s="45" t="s">
        <v>364</v>
      </c>
      <c r="C109" s="46">
        <v>278</v>
      </c>
      <c r="D109" s="47">
        <v>1</v>
      </c>
    </row>
    <row r="110" spans="1:4" s="51" customFormat="1" ht="40.5" x14ac:dyDescent="0.25">
      <c r="A110" s="59" t="s">
        <v>421</v>
      </c>
      <c r="B110" s="45" t="s">
        <v>365</v>
      </c>
      <c r="C110" s="46">
        <v>280</v>
      </c>
      <c r="D110" s="47">
        <v>1</v>
      </c>
    </row>
    <row r="111" spans="1:4" s="51" customFormat="1" ht="40.5" x14ac:dyDescent="0.25">
      <c r="A111" s="59" t="s">
        <v>84</v>
      </c>
      <c r="B111" s="45" t="s">
        <v>366</v>
      </c>
      <c r="C111" s="46">
        <v>282</v>
      </c>
      <c r="D111" s="47">
        <v>1</v>
      </c>
    </row>
    <row r="112" spans="1:4" s="51" customFormat="1" x14ac:dyDescent="0.25">
      <c r="A112" s="81" t="s">
        <v>85</v>
      </c>
      <c r="B112" s="75" t="s">
        <v>962</v>
      </c>
      <c r="C112" s="78">
        <v>5.4</v>
      </c>
      <c r="D112" s="77">
        <v>5</v>
      </c>
    </row>
    <row r="113" spans="1:4" s="79" customFormat="1" x14ac:dyDescent="0.25">
      <c r="A113" s="59" t="s">
        <v>86</v>
      </c>
      <c r="B113" s="45" t="s">
        <v>667</v>
      </c>
      <c r="C113" s="46">
        <v>6.6</v>
      </c>
      <c r="D113" s="47">
        <v>2</v>
      </c>
    </row>
    <row r="114" spans="1:4" s="51" customFormat="1" x14ac:dyDescent="0.25">
      <c r="A114" s="59" t="s">
        <v>290</v>
      </c>
      <c r="B114" s="45" t="s">
        <v>666</v>
      </c>
      <c r="C114" s="46">
        <v>6</v>
      </c>
      <c r="D114" s="47">
        <v>2</v>
      </c>
    </row>
    <row r="115" spans="1:4" s="51" customFormat="1" x14ac:dyDescent="0.25">
      <c r="A115" s="98" t="s">
        <v>997</v>
      </c>
      <c r="B115" s="45" t="s">
        <v>998</v>
      </c>
      <c r="C115" s="46">
        <v>7.2</v>
      </c>
      <c r="D115" s="47"/>
    </row>
    <row r="116" spans="1:4" s="51" customFormat="1" x14ac:dyDescent="0.25">
      <c r="A116" s="59" t="s">
        <v>291</v>
      </c>
      <c r="B116" s="45" t="s">
        <v>508</v>
      </c>
      <c r="C116" s="46">
        <v>4.2</v>
      </c>
      <c r="D116" s="47">
        <v>10</v>
      </c>
    </row>
    <row r="117" spans="1:4" s="51" customFormat="1" x14ac:dyDescent="0.25">
      <c r="A117" s="59" t="s">
        <v>88</v>
      </c>
      <c r="B117" s="45" t="s">
        <v>659</v>
      </c>
      <c r="C117" s="46">
        <v>22</v>
      </c>
      <c r="D117" s="47">
        <v>1</v>
      </c>
    </row>
    <row r="118" spans="1:4" s="51" customFormat="1" x14ac:dyDescent="0.25">
      <c r="A118" s="59" t="s">
        <v>89</v>
      </c>
      <c r="B118" s="45" t="s">
        <v>660</v>
      </c>
      <c r="C118" s="46">
        <v>42</v>
      </c>
      <c r="D118" s="47">
        <v>2</v>
      </c>
    </row>
    <row r="119" spans="1:4" s="51" customFormat="1" x14ac:dyDescent="0.25">
      <c r="A119" s="59" t="s">
        <v>90</v>
      </c>
      <c r="B119" s="45" t="s">
        <v>662</v>
      </c>
      <c r="C119" s="46">
        <v>90</v>
      </c>
      <c r="D119" s="47">
        <v>1</v>
      </c>
    </row>
    <row r="120" spans="1:4" s="51" customFormat="1" x14ac:dyDescent="0.25">
      <c r="A120" s="59" t="s">
        <v>91</v>
      </c>
      <c r="B120" s="45" t="s">
        <v>655</v>
      </c>
      <c r="C120" s="46">
        <v>22</v>
      </c>
      <c r="D120" s="47">
        <v>1</v>
      </c>
    </row>
    <row r="121" spans="1:4" s="51" customFormat="1" x14ac:dyDescent="0.25">
      <c r="A121" s="62" t="s">
        <v>92</v>
      </c>
      <c r="B121" s="45" t="s">
        <v>657</v>
      </c>
      <c r="C121" s="46">
        <v>70</v>
      </c>
      <c r="D121" s="47">
        <v>1</v>
      </c>
    </row>
    <row r="122" spans="1:4" s="51" customFormat="1" x14ac:dyDescent="0.25">
      <c r="A122" s="83" t="s">
        <v>93</v>
      </c>
      <c r="B122" s="45" t="s">
        <v>232</v>
      </c>
      <c r="C122" s="63">
        <v>84</v>
      </c>
      <c r="D122" s="47" t="s">
        <v>633</v>
      </c>
    </row>
    <row r="123" spans="1:4" s="51" customFormat="1" x14ac:dyDescent="0.25">
      <c r="A123" s="83" t="s">
        <v>774</v>
      </c>
      <c r="B123" s="45" t="s">
        <v>775</v>
      </c>
      <c r="C123" s="63">
        <v>96</v>
      </c>
      <c r="D123" s="47" t="s">
        <v>732</v>
      </c>
    </row>
    <row r="124" spans="1:4" s="51" customFormat="1" x14ac:dyDescent="0.25">
      <c r="A124" s="62" t="s">
        <v>183</v>
      </c>
      <c r="B124" s="45" t="s">
        <v>509</v>
      </c>
      <c r="C124" s="46">
        <v>190</v>
      </c>
      <c r="D124" s="47"/>
    </row>
    <row r="125" spans="1:4" s="51" customFormat="1" x14ac:dyDescent="0.25">
      <c r="A125" s="62" t="s">
        <v>184</v>
      </c>
      <c r="B125" s="45" t="s">
        <v>510</v>
      </c>
      <c r="C125" s="46">
        <v>240</v>
      </c>
      <c r="D125" s="47">
        <v>1</v>
      </c>
    </row>
    <row r="126" spans="1:4" s="51" customFormat="1" x14ac:dyDescent="0.25">
      <c r="A126" s="62" t="s">
        <v>178</v>
      </c>
      <c r="B126" s="57" t="s">
        <v>704</v>
      </c>
      <c r="C126" s="55">
        <v>80</v>
      </c>
      <c r="D126" s="56"/>
    </row>
    <row r="127" spans="1:4" s="51" customFormat="1" ht="40.5" x14ac:dyDescent="0.25">
      <c r="A127" s="59" t="s">
        <v>422</v>
      </c>
      <c r="B127" s="61" t="s">
        <v>719</v>
      </c>
      <c r="C127" s="46">
        <v>800</v>
      </c>
      <c r="D127" s="47">
        <v>1</v>
      </c>
    </row>
    <row r="128" spans="1:4" s="51" customFormat="1" ht="40.5" x14ac:dyDescent="0.25">
      <c r="A128" s="59" t="s">
        <v>423</v>
      </c>
      <c r="B128" s="61" t="s">
        <v>720</v>
      </c>
      <c r="C128" s="46">
        <v>870</v>
      </c>
      <c r="D128" s="47">
        <v>1</v>
      </c>
    </row>
    <row r="129" spans="1:4" s="51" customFormat="1" ht="40.5" x14ac:dyDescent="0.25">
      <c r="A129" s="59" t="s">
        <v>424</v>
      </c>
      <c r="B129" s="61" t="s">
        <v>721</v>
      </c>
      <c r="C129" s="46">
        <v>900</v>
      </c>
      <c r="D129" s="47">
        <v>1</v>
      </c>
    </row>
    <row r="130" spans="1:4" s="51" customFormat="1" ht="40.5" x14ac:dyDescent="0.25">
      <c r="A130" s="59" t="s">
        <v>425</v>
      </c>
      <c r="B130" s="61" t="s">
        <v>722</v>
      </c>
      <c r="C130" s="46">
        <v>920</v>
      </c>
      <c r="D130" s="47">
        <v>1</v>
      </c>
    </row>
    <row r="131" spans="1:4" s="51" customFormat="1" ht="40.5" x14ac:dyDescent="0.25">
      <c r="A131" s="59" t="s">
        <v>426</v>
      </c>
      <c r="B131" s="61" t="s">
        <v>723</v>
      </c>
      <c r="C131" s="46">
        <v>940</v>
      </c>
      <c r="D131" s="47">
        <v>1</v>
      </c>
    </row>
    <row r="132" spans="1:4" s="51" customFormat="1" ht="40.5" x14ac:dyDescent="0.25">
      <c r="A132" s="59" t="s">
        <v>724</v>
      </c>
      <c r="B132" s="61" t="s">
        <v>725</v>
      </c>
      <c r="C132" s="46">
        <v>960</v>
      </c>
      <c r="D132" s="47">
        <v>1</v>
      </c>
    </row>
    <row r="133" spans="1:4" s="79" customFormat="1" x14ac:dyDescent="0.25">
      <c r="A133" s="85" t="s">
        <v>427</v>
      </c>
      <c r="B133" s="75" t="s">
        <v>826</v>
      </c>
      <c r="C133" s="76">
        <v>10</v>
      </c>
      <c r="D133" s="77">
        <v>1</v>
      </c>
    </row>
    <row r="134" spans="1:4" s="79" customFormat="1" x14ac:dyDescent="0.25">
      <c r="A134" s="85" t="s">
        <v>428</v>
      </c>
      <c r="B134" s="75" t="s">
        <v>827</v>
      </c>
      <c r="C134" s="76">
        <v>11</v>
      </c>
      <c r="D134" s="77">
        <v>1</v>
      </c>
    </row>
    <row r="135" spans="1:4" s="79" customFormat="1" x14ac:dyDescent="0.25">
      <c r="A135" s="85" t="s">
        <v>429</v>
      </c>
      <c r="B135" s="75" t="s">
        <v>828</v>
      </c>
      <c r="C135" s="76">
        <v>12</v>
      </c>
      <c r="D135" s="77">
        <v>1</v>
      </c>
    </row>
    <row r="136" spans="1:4" s="79" customFormat="1" x14ac:dyDescent="0.25">
      <c r="A136" s="85" t="s">
        <v>430</v>
      </c>
      <c r="B136" s="75" t="s">
        <v>829</v>
      </c>
      <c r="C136" s="76">
        <v>13</v>
      </c>
      <c r="D136" s="77">
        <v>1</v>
      </c>
    </row>
    <row r="137" spans="1:4" s="79" customFormat="1" x14ac:dyDescent="0.25">
      <c r="A137" s="83" t="s">
        <v>431</v>
      </c>
      <c r="B137" s="45" t="s">
        <v>830</v>
      </c>
      <c r="C137" s="63">
        <v>14</v>
      </c>
      <c r="D137" s="47">
        <v>1</v>
      </c>
    </row>
    <row r="138" spans="1:4" s="79" customFormat="1" x14ac:dyDescent="0.25">
      <c r="A138" s="85" t="s">
        <v>95</v>
      </c>
      <c r="B138" s="75" t="s">
        <v>811</v>
      </c>
      <c r="C138" s="76">
        <v>21</v>
      </c>
      <c r="D138" s="77">
        <v>1</v>
      </c>
    </row>
    <row r="139" spans="1:4" s="51" customFormat="1" x14ac:dyDescent="0.25">
      <c r="A139" s="85" t="s">
        <v>96</v>
      </c>
      <c r="B139" s="75" t="s">
        <v>812</v>
      </c>
      <c r="C139" s="76">
        <v>22</v>
      </c>
      <c r="D139" s="77">
        <v>1</v>
      </c>
    </row>
    <row r="140" spans="1:4" s="79" customFormat="1" x14ac:dyDescent="0.25">
      <c r="A140" s="85" t="s">
        <v>97</v>
      </c>
      <c r="B140" s="75" t="s">
        <v>813</v>
      </c>
      <c r="C140" s="76">
        <v>23</v>
      </c>
      <c r="D140" s="77">
        <v>1</v>
      </c>
    </row>
    <row r="141" spans="1:4" s="79" customFormat="1" x14ac:dyDescent="0.25">
      <c r="A141" s="85" t="s">
        <v>98</v>
      </c>
      <c r="B141" s="75" t="s">
        <v>814</v>
      </c>
      <c r="C141" s="76">
        <v>24</v>
      </c>
      <c r="D141" s="77">
        <v>1</v>
      </c>
    </row>
    <row r="142" spans="1:4" s="79" customFormat="1" x14ac:dyDescent="0.25">
      <c r="A142" s="85" t="s">
        <v>99</v>
      </c>
      <c r="B142" s="75" t="s">
        <v>815</v>
      </c>
      <c r="C142" s="76">
        <v>25</v>
      </c>
      <c r="D142" s="77">
        <v>1</v>
      </c>
    </row>
    <row r="143" spans="1:4" s="79" customFormat="1" x14ac:dyDescent="0.25">
      <c r="A143" s="85" t="s">
        <v>100</v>
      </c>
      <c r="B143" s="75" t="s">
        <v>816</v>
      </c>
      <c r="C143" s="76">
        <v>26</v>
      </c>
      <c r="D143" s="77">
        <v>1</v>
      </c>
    </row>
    <row r="144" spans="1:4" s="79" customFormat="1" x14ac:dyDescent="0.25">
      <c r="A144" s="85" t="s">
        <v>101</v>
      </c>
      <c r="B144" s="75" t="s">
        <v>832</v>
      </c>
      <c r="C144" s="76">
        <v>1.5</v>
      </c>
      <c r="D144" s="77">
        <v>1</v>
      </c>
    </row>
    <row r="145" spans="1:4" s="79" customFormat="1" x14ac:dyDescent="0.25">
      <c r="A145" s="85" t="s">
        <v>243</v>
      </c>
      <c r="B145" s="75" t="s">
        <v>831</v>
      </c>
      <c r="C145" s="76">
        <v>15</v>
      </c>
      <c r="D145" s="77">
        <v>1</v>
      </c>
    </row>
    <row r="146" spans="1:4" s="79" customFormat="1" x14ac:dyDescent="0.25">
      <c r="A146" s="85" t="s">
        <v>103</v>
      </c>
      <c r="B146" s="75" t="s">
        <v>595</v>
      </c>
      <c r="C146" s="76">
        <v>30</v>
      </c>
      <c r="D146" s="77" t="s">
        <v>633</v>
      </c>
    </row>
    <row r="147" spans="1:4" s="79" customFormat="1" x14ac:dyDescent="0.25">
      <c r="A147" s="85" t="s">
        <v>104</v>
      </c>
      <c r="B147" s="75" t="s">
        <v>789</v>
      </c>
      <c r="C147" s="76">
        <v>4</v>
      </c>
      <c r="D147" s="77">
        <v>1</v>
      </c>
    </row>
    <row r="148" spans="1:4" s="79" customFormat="1" x14ac:dyDescent="0.25">
      <c r="A148" s="85" t="s">
        <v>105</v>
      </c>
      <c r="B148" s="75" t="s">
        <v>511</v>
      </c>
      <c r="C148" s="76">
        <v>14</v>
      </c>
      <c r="D148" s="77" t="s">
        <v>715</v>
      </c>
    </row>
    <row r="149" spans="1:4" s="79" customFormat="1" x14ac:dyDescent="0.25">
      <c r="A149" s="85" t="s">
        <v>106</v>
      </c>
      <c r="B149" s="75" t="s">
        <v>960</v>
      </c>
      <c r="C149" s="76">
        <v>20</v>
      </c>
      <c r="D149" s="77" t="s">
        <v>633</v>
      </c>
    </row>
    <row r="150" spans="1:4" s="79" customFormat="1" x14ac:dyDescent="0.25">
      <c r="A150" s="59" t="s">
        <v>107</v>
      </c>
      <c r="B150" s="45" t="s">
        <v>632</v>
      </c>
      <c r="C150" s="46">
        <v>30</v>
      </c>
      <c r="D150" s="47" t="s">
        <v>633</v>
      </c>
    </row>
    <row r="151" spans="1:4" s="51" customFormat="1" x14ac:dyDescent="0.25">
      <c r="A151" s="59" t="s">
        <v>108</v>
      </c>
      <c r="B151" s="45" t="s">
        <v>636</v>
      </c>
      <c r="C151" s="46">
        <v>5</v>
      </c>
      <c r="D151" s="47" t="s">
        <v>637</v>
      </c>
    </row>
    <row r="152" spans="1:4" s="51" customFormat="1" x14ac:dyDescent="0.25">
      <c r="A152" s="59" t="s">
        <v>109</v>
      </c>
      <c r="B152" s="45" t="s">
        <v>512</v>
      </c>
      <c r="C152" s="46">
        <v>3</v>
      </c>
      <c r="D152" s="47">
        <v>1</v>
      </c>
    </row>
    <row r="153" spans="1:4" s="51" customFormat="1" x14ac:dyDescent="0.25">
      <c r="A153" s="59" t="s">
        <v>110</v>
      </c>
      <c r="B153" s="45" t="s">
        <v>513</v>
      </c>
      <c r="C153" s="46">
        <v>12</v>
      </c>
      <c r="D153" s="47" t="s">
        <v>635</v>
      </c>
    </row>
    <row r="154" spans="1:4" s="51" customFormat="1" x14ac:dyDescent="0.25">
      <c r="A154" s="59" t="s">
        <v>111</v>
      </c>
      <c r="B154" s="45" t="s">
        <v>513</v>
      </c>
      <c r="C154" s="46">
        <v>10</v>
      </c>
      <c r="D154" s="47" t="s">
        <v>634</v>
      </c>
    </row>
    <row r="155" spans="1:4" s="51" customFormat="1" x14ac:dyDescent="0.25">
      <c r="A155" s="59" t="s">
        <v>194</v>
      </c>
      <c r="B155" s="45" t="s">
        <v>514</v>
      </c>
      <c r="C155" s="46">
        <v>0.9</v>
      </c>
      <c r="D155" s="47"/>
    </row>
    <row r="156" spans="1:4" s="51" customFormat="1" x14ac:dyDescent="0.25">
      <c r="A156" s="59" t="s">
        <v>112</v>
      </c>
      <c r="B156" s="45" t="s">
        <v>515</v>
      </c>
      <c r="C156" s="46">
        <v>1</v>
      </c>
      <c r="D156" s="47"/>
    </row>
    <row r="157" spans="1:4" s="51" customFormat="1" x14ac:dyDescent="0.25">
      <c r="A157" s="62" t="s">
        <v>113</v>
      </c>
      <c r="B157" s="49" t="s">
        <v>516</v>
      </c>
      <c r="C157" s="46">
        <v>46</v>
      </c>
      <c r="D157" s="47">
        <v>2</v>
      </c>
    </row>
    <row r="158" spans="1:4" s="51" customFormat="1" x14ac:dyDescent="0.25">
      <c r="A158" s="85" t="s">
        <v>242</v>
      </c>
      <c r="B158" s="75" t="s">
        <v>971</v>
      </c>
      <c r="C158" s="76">
        <v>7</v>
      </c>
      <c r="D158" s="77" t="s">
        <v>633</v>
      </c>
    </row>
    <row r="159" spans="1:4" s="79" customFormat="1" x14ac:dyDescent="0.25">
      <c r="A159" s="59" t="s">
        <v>442</v>
      </c>
      <c r="B159" s="45" t="s">
        <v>640</v>
      </c>
      <c r="C159" s="46">
        <v>3.4</v>
      </c>
      <c r="D159" s="47" t="s">
        <v>641</v>
      </c>
    </row>
    <row r="160" spans="1:4" s="79" customFormat="1" x14ac:dyDescent="0.25">
      <c r="A160" s="81" t="s">
        <v>952</v>
      </c>
      <c r="B160" s="75" t="s">
        <v>640</v>
      </c>
      <c r="C160" s="78">
        <v>4</v>
      </c>
      <c r="D160" s="77" t="s">
        <v>642</v>
      </c>
    </row>
    <row r="161" spans="1:4" s="51" customFormat="1" x14ac:dyDescent="0.25">
      <c r="A161" s="59" t="s">
        <v>114</v>
      </c>
      <c r="B161" s="45" t="s">
        <v>640</v>
      </c>
      <c r="C161" s="46">
        <v>4.2</v>
      </c>
      <c r="D161" s="47" t="s">
        <v>643</v>
      </c>
    </row>
    <row r="162" spans="1:4" s="79" customFormat="1" x14ac:dyDescent="0.25">
      <c r="A162" s="59" t="s">
        <v>652</v>
      </c>
      <c r="B162" s="45" t="s">
        <v>653</v>
      </c>
      <c r="C162" s="46">
        <v>1.3</v>
      </c>
      <c r="D162" s="47" t="s">
        <v>641</v>
      </c>
    </row>
    <row r="163" spans="1:4" s="51" customFormat="1" x14ac:dyDescent="0.25">
      <c r="A163" s="59" t="s">
        <v>115</v>
      </c>
      <c r="B163" s="45" t="s">
        <v>653</v>
      </c>
      <c r="C163" s="46">
        <v>1.4</v>
      </c>
      <c r="D163" s="47" t="s">
        <v>642</v>
      </c>
    </row>
    <row r="164" spans="1:4" s="51" customFormat="1" x14ac:dyDescent="0.25">
      <c r="A164" s="59" t="s">
        <v>116</v>
      </c>
      <c r="B164" s="45" t="s">
        <v>653</v>
      </c>
      <c r="C164" s="46">
        <v>1.5</v>
      </c>
      <c r="D164" s="47" t="s">
        <v>643</v>
      </c>
    </row>
    <row r="165" spans="1:4" s="51" customFormat="1" x14ac:dyDescent="0.25">
      <c r="A165" s="59" t="s">
        <v>198</v>
      </c>
      <c r="B165" s="45" t="s">
        <v>621</v>
      </c>
      <c r="C165" s="46">
        <v>10</v>
      </c>
      <c r="D165" s="47">
        <v>10</v>
      </c>
    </row>
    <row r="166" spans="1:4" s="51" customFormat="1" x14ac:dyDescent="0.25">
      <c r="A166" s="59" t="s">
        <v>248</v>
      </c>
      <c r="B166" s="49" t="s">
        <v>380</v>
      </c>
      <c r="C166" s="46">
        <v>24</v>
      </c>
      <c r="D166" s="47"/>
    </row>
    <row r="167" spans="1:4" s="51" customFormat="1" x14ac:dyDescent="0.25">
      <c r="A167" s="83" t="s">
        <v>454</v>
      </c>
      <c r="B167" s="45" t="s">
        <v>517</v>
      </c>
      <c r="C167" s="63">
        <v>47</v>
      </c>
      <c r="D167" s="47">
        <v>1</v>
      </c>
    </row>
    <row r="168" spans="1:4" s="51" customFormat="1" x14ac:dyDescent="0.25">
      <c r="A168" s="91" t="s">
        <v>1037</v>
      </c>
      <c r="B168" s="92" t="s">
        <v>988</v>
      </c>
      <c r="C168" s="93">
        <v>230</v>
      </c>
      <c r="D168" s="94" t="s">
        <v>715</v>
      </c>
    </row>
    <row r="169" spans="1:4" s="51" customFormat="1" x14ac:dyDescent="0.25">
      <c r="A169" s="91" t="s">
        <v>1038</v>
      </c>
      <c r="B169" s="92" t="s">
        <v>989</v>
      </c>
      <c r="C169" s="93">
        <v>240</v>
      </c>
      <c r="D169" s="94" t="s">
        <v>715</v>
      </c>
    </row>
    <row r="170" spans="1:4" s="79" customFormat="1" x14ac:dyDescent="0.25">
      <c r="A170" s="91" t="s">
        <v>986</v>
      </c>
      <c r="B170" s="92" t="s">
        <v>990</v>
      </c>
      <c r="C170" s="93">
        <v>290</v>
      </c>
      <c r="D170" s="94" t="s">
        <v>715</v>
      </c>
    </row>
    <row r="171" spans="1:4" s="51" customFormat="1" x14ac:dyDescent="0.25">
      <c r="A171" s="91" t="s">
        <v>1039</v>
      </c>
      <c r="B171" s="92" t="s">
        <v>991</v>
      </c>
      <c r="C171" s="93">
        <v>300</v>
      </c>
      <c r="D171" s="94" t="s">
        <v>715</v>
      </c>
    </row>
    <row r="172" spans="1:4" s="51" customFormat="1" x14ac:dyDescent="0.25">
      <c r="A172" s="91" t="s">
        <v>1040</v>
      </c>
      <c r="B172" s="92" t="s">
        <v>992</v>
      </c>
      <c r="C172" s="93">
        <v>350</v>
      </c>
      <c r="D172" s="94" t="s">
        <v>715</v>
      </c>
    </row>
    <row r="173" spans="1:4" s="79" customFormat="1" x14ac:dyDescent="0.25">
      <c r="A173" s="91" t="s">
        <v>1041</v>
      </c>
      <c r="B173" s="92" t="s">
        <v>993</v>
      </c>
      <c r="C173" s="93">
        <v>375</v>
      </c>
      <c r="D173" s="94" t="s">
        <v>715</v>
      </c>
    </row>
    <row r="174" spans="1:4" s="79" customFormat="1" x14ac:dyDescent="0.25">
      <c r="A174" s="91" t="s">
        <v>987</v>
      </c>
      <c r="B174" s="92" t="s">
        <v>994</v>
      </c>
      <c r="C174" s="93">
        <v>500</v>
      </c>
      <c r="D174" s="94" t="s">
        <v>715</v>
      </c>
    </row>
    <row r="175" spans="1:4" s="51" customFormat="1" x14ac:dyDescent="0.25">
      <c r="A175" s="85" t="s">
        <v>451</v>
      </c>
      <c r="B175" s="75" t="s">
        <v>961</v>
      </c>
      <c r="C175" s="76">
        <v>12</v>
      </c>
      <c r="D175" s="77" t="s">
        <v>633</v>
      </c>
    </row>
    <row r="176" spans="1:4" s="51" customFormat="1" x14ac:dyDescent="0.25">
      <c r="A176" s="83" t="s">
        <v>451</v>
      </c>
      <c r="B176" s="45" t="s">
        <v>787</v>
      </c>
      <c r="C176" s="63">
        <v>12</v>
      </c>
      <c r="D176" s="47" t="s">
        <v>633</v>
      </c>
    </row>
    <row r="177" spans="1:4" s="51" customFormat="1" x14ac:dyDescent="0.25">
      <c r="A177" s="83" t="s">
        <v>451</v>
      </c>
      <c r="B177" s="45" t="s">
        <v>787</v>
      </c>
      <c r="C177" s="63">
        <v>12</v>
      </c>
      <c r="D177" s="47" t="s">
        <v>633</v>
      </c>
    </row>
    <row r="178" spans="1:4" s="79" customFormat="1" x14ac:dyDescent="0.25">
      <c r="A178" s="85" t="s">
        <v>453</v>
      </c>
      <c r="B178" s="75" t="s">
        <v>519</v>
      </c>
      <c r="C178" s="76">
        <v>1.8</v>
      </c>
      <c r="D178" s="77">
        <v>1</v>
      </c>
    </row>
    <row r="179" spans="1:4" s="79" customFormat="1" x14ac:dyDescent="0.25">
      <c r="A179" s="85" t="s">
        <v>452</v>
      </c>
      <c r="B179" s="75" t="s">
        <v>790</v>
      </c>
      <c r="C179" s="76">
        <v>5.4</v>
      </c>
      <c r="D179" s="77" t="s">
        <v>633</v>
      </c>
    </row>
    <row r="180" spans="1:4" s="51" customFormat="1" x14ac:dyDescent="0.25">
      <c r="A180" s="86" t="s">
        <v>947</v>
      </c>
      <c r="B180" s="57" t="s">
        <v>928</v>
      </c>
      <c r="C180" s="66">
        <v>20</v>
      </c>
      <c r="D180" s="56" t="s">
        <v>633</v>
      </c>
    </row>
    <row r="181" spans="1:4" s="51" customFormat="1" x14ac:dyDescent="0.25">
      <c r="A181" s="86" t="s">
        <v>948</v>
      </c>
      <c r="B181" s="57" t="s">
        <v>915</v>
      </c>
      <c r="C181" s="66">
        <v>4</v>
      </c>
      <c r="D181" s="56">
        <v>1</v>
      </c>
    </row>
    <row r="182" spans="1:4" s="51" customFormat="1" x14ac:dyDescent="0.25">
      <c r="A182" s="85" t="s">
        <v>972</v>
      </c>
      <c r="B182" s="75" t="s">
        <v>974</v>
      </c>
      <c r="C182" s="76">
        <v>3</v>
      </c>
      <c r="D182" s="77" t="s">
        <v>973</v>
      </c>
    </row>
    <row r="183" spans="1:4" s="51" customFormat="1" x14ac:dyDescent="0.25">
      <c r="A183" s="83" t="s">
        <v>953</v>
      </c>
      <c r="B183" s="45" t="s">
        <v>806</v>
      </c>
      <c r="C183" s="63">
        <v>29.5</v>
      </c>
      <c r="D183" s="47" t="s">
        <v>954</v>
      </c>
    </row>
    <row r="184" spans="1:4" s="51" customFormat="1" x14ac:dyDescent="0.25">
      <c r="A184" s="85" t="s">
        <v>793</v>
      </c>
      <c r="B184" s="75" t="s">
        <v>967</v>
      </c>
      <c r="C184" s="76">
        <v>26</v>
      </c>
      <c r="D184" s="77" t="s">
        <v>633</v>
      </c>
    </row>
    <row r="185" spans="1:4" s="51" customFormat="1" x14ac:dyDescent="0.25">
      <c r="A185" s="85" t="s">
        <v>938</v>
      </c>
      <c r="B185" s="75" t="s">
        <v>964</v>
      </c>
      <c r="C185" s="76">
        <v>19</v>
      </c>
      <c r="D185" s="77" t="s">
        <v>633</v>
      </c>
    </row>
    <row r="186" spans="1:4" s="51" customFormat="1" x14ac:dyDescent="0.25">
      <c r="A186" s="83" t="s">
        <v>851</v>
      </c>
      <c r="B186" s="45" t="s">
        <v>520</v>
      </c>
      <c r="C186" s="63">
        <v>60</v>
      </c>
      <c r="D186" s="47" t="s">
        <v>633</v>
      </c>
    </row>
    <row r="187" spans="1:4" s="51" customFormat="1" x14ac:dyDescent="0.25">
      <c r="A187" s="83" t="s">
        <v>850</v>
      </c>
      <c r="B187" s="45" t="s">
        <v>521</v>
      </c>
      <c r="C187" s="63">
        <v>38</v>
      </c>
      <c r="D187" s="47" t="s">
        <v>633</v>
      </c>
    </row>
    <row r="188" spans="1:4" s="51" customFormat="1" x14ac:dyDescent="0.25">
      <c r="A188" s="87" t="s">
        <v>849</v>
      </c>
      <c r="B188" s="45" t="s">
        <v>522</v>
      </c>
      <c r="C188" s="63">
        <v>32</v>
      </c>
      <c r="D188" s="47" t="s">
        <v>633</v>
      </c>
    </row>
    <row r="189" spans="1:4" s="51" customFormat="1" x14ac:dyDescent="0.25">
      <c r="A189" s="83" t="s">
        <v>456</v>
      </c>
      <c r="B189" s="74" t="s">
        <v>523</v>
      </c>
      <c r="C189" s="63">
        <v>13</v>
      </c>
      <c r="D189" s="47">
        <v>1</v>
      </c>
    </row>
    <row r="190" spans="1:4" s="51" customFormat="1" x14ac:dyDescent="0.25">
      <c r="A190" s="83" t="s">
        <v>455</v>
      </c>
      <c r="B190" s="45" t="s">
        <v>833</v>
      </c>
      <c r="C190" s="63">
        <v>0.4</v>
      </c>
      <c r="D190" s="47">
        <v>1</v>
      </c>
    </row>
    <row r="191" spans="1:4" s="79" customFormat="1" x14ac:dyDescent="0.25">
      <c r="A191" s="88" t="s">
        <v>249</v>
      </c>
      <c r="B191" s="72" t="s">
        <v>985</v>
      </c>
      <c r="C191" s="63">
        <v>7</v>
      </c>
      <c r="D191" s="58" t="s">
        <v>633</v>
      </c>
    </row>
    <row r="192" spans="1:4" s="51" customFormat="1" x14ac:dyDescent="0.25">
      <c r="A192" s="88" t="s">
        <v>458</v>
      </c>
      <c r="B192" s="72" t="s">
        <v>524</v>
      </c>
      <c r="C192" s="63">
        <v>22</v>
      </c>
      <c r="D192" s="58">
        <v>1</v>
      </c>
    </row>
    <row r="193" spans="1:4" s="51" customFormat="1" x14ac:dyDescent="0.25">
      <c r="A193" s="88" t="s">
        <v>459</v>
      </c>
      <c r="B193" s="72" t="s">
        <v>525</v>
      </c>
      <c r="C193" s="63">
        <v>8</v>
      </c>
      <c r="D193" s="58">
        <v>1</v>
      </c>
    </row>
    <row r="194" spans="1:4" s="51" customFormat="1" x14ac:dyDescent="0.25">
      <c r="A194" s="83" t="s">
        <v>460</v>
      </c>
      <c r="B194" s="45" t="s">
        <v>526</v>
      </c>
      <c r="C194" s="63">
        <v>18</v>
      </c>
      <c r="D194" s="47" t="s">
        <v>633</v>
      </c>
    </row>
    <row r="195" spans="1:4" s="51" customFormat="1" x14ac:dyDescent="0.25">
      <c r="A195" s="83" t="s">
        <v>457</v>
      </c>
      <c r="B195" s="74" t="s">
        <v>527</v>
      </c>
      <c r="C195" s="63">
        <v>5</v>
      </c>
      <c r="D195" s="47">
        <v>1</v>
      </c>
    </row>
    <row r="196" spans="1:4" s="79" customFormat="1" x14ac:dyDescent="0.25">
      <c r="A196" s="85" t="s">
        <v>792</v>
      </c>
      <c r="B196" s="75" t="s">
        <v>966</v>
      </c>
      <c r="C196" s="76">
        <v>1</v>
      </c>
      <c r="D196" s="77">
        <v>1</v>
      </c>
    </row>
    <row r="197" spans="1:4" s="51" customFormat="1" x14ac:dyDescent="0.25">
      <c r="A197" s="83" t="s">
        <v>852</v>
      </c>
      <c r="B197" s="45" t="s">
        <v>528</v>
      </c>
      <c r="C197" s="63">
        <v>50</v>
      </c>
      <c r="D197" s="47" t="s">
        <v>633</v>
      </c>
    </row>
    <row r="198" spans="1:4" s="51" customFormat="1" x14ac:dyDescent="0.25">
      <c r="A198" s="83" t="s">
        <v>853</v>
      </c>
      <c r="B198" s="45" t="s">
        <v>529</v>
      </c>
      <c r="C198" s="63">
        <v>4</v>
      </c>
      <c r="D198" s="47">
        <v>1</v>
      </c>
    </row>
    <row r="199" spans="1:4" s="51" customFormat="1" x14ac:dyDescent="0.25">
      <c r="A199" s="83" t="s">
        <v>1031</v>
      </c>
      <c r="B199" s="45" t="s">
        <v>1032</v>
      </c>
      <c r="C199" s="63">
        <v>20</v>
      </c>
      <c r="D199" s="47" t="s">
        <v>954</v>
      </c>
    </row>
    <row r="200" spans="1:4" s="51" customFormat="1" x14ac:dyDescent="0.25">
      <c r="A200" s="83" t="s">
        <v>854</v>
      </c>
      <c r="B200" s="45" t="s">
        <v>855</v>
      </c>
      <c r="C200" s="63">
        <v>20</v>
      </c>
      <c r="D200" s="47">
        <v>1</v>
      </c>
    </row>
    <row r="201" spans="1:4" s="51" customFormat="1" x14ac:dyDescent="0.25">
      <c r="A201" s="83" t="s">
        <v>856</v>
      </c>
      <c r="B201" s="45" t="s">
        <v>530</v>
      </c>
      <c r="C201" s="63">
        <v>78</v>
      </c>
      <c r="D201" s="47" t="s">
        <v>715</v>
      </c>
    </row>
    <row r="202" spans="1:4" s="51" customFormat="1" x14ac:dyDescent="0.25">
      <c r="A202" s="83" t="s">
        <v>857</v>
      </c>
      <c r="B202" s="45" t="s">
        <v>531</v>
      </c>
      <c r="C202" s="63">
        <v>8</v>
      </c>
      <c r="D202" s="47">
        <v>1</v>
      </c>
    </row>
    <row r="203" spans="1:4" s="51" customFormat="1" x14ac:dyDescent="0.25">
      <c r="A203" s="85" t="s">
        <v>791</v>
      </c>
      <c r="B203" s="75" t="s">
        <v>965</v>
      </c>
      <c r="C203" s="76">
        <v>10.8</v>
      </c>
      <c r="D203" s="77" t="s">
        <v>633</v>
      </c>
    </row>
    <row r="204" spans="1:4" s="51" customFormat="1" x14ac:dyDescent="0.25">
      <c r="A204" s="83" t="s">
        <v>1029</v>
      </c>
      <c r="B204" s="45" t="s">
        <v>1030</v>
      </c>
      <c r="C204" s="63">
        <v>40</v>
      </c>
      <c r="D204" s="47" t="s">
        <v>633</v>
      </c>
    </row>
    <row r="205" spans="1:4" s="51" customFormat="1" x14ac:dyDescent="0.25">
      <c r="A205" s="62" t="s">
        <v>466</v>
      </c>
      <c r="B205" s="49" t="s">
        <v>532</v>
      </c>
      <c r="C205" s="46">
        <v>1.6</v>
      </c>
      <c r="D205" s="47">
        <v>1</v>
      </c>
    </row>
    <row r="206" spans="1:4" s="51" customFormat="1" x14ac:dyDescent="0.25">
      <c r="A206" s="62" t="s">
        <v>465</v>
      </c>
      <c r="B206" s="49" t="s">
        <v>533</v>
      </c>
      <c r="C206" s="46">
        <v>6</v>
      </c>
      <c r="D206" s="47">
        <v>1</v>
      </c>
    </row>
    <row r="207" spans="1:4" s="51" customFormat="1" x14ac:dyDescent="0.25">
      <c r="A207" s="62" t="s">
        <v>464</v>
      </c>
      <c r="B207" s="49" t="s">
        <v>712</v>
      </c>
      <c r="C207" s="46">
        <v>7.4</v>
      </c>
      <c r="D207" s="47">
        <v>1</v>
      </c>
    </row>
    <row r="208" spans="1:4" s="51" customFormat="1" x14ac:dyDescent="0.25">
      <c r="A208" s="99" t="s">
        <v>467</v>
      </c>
      <c r="B208" s="100" t="s">
        <v>534</v>
      </c>
      <c r="C208" s="101">
        <v>58</v>
      </c>
      <c r="D208" s="58">
        <v>1</v>
      </c>
    </row>
    <row r="209" spans="1:4" s="51" customFormat="1" x14ac:dyDescent="0.25">
      <c r="A209" s="62" t="s">
        <v>463</v>
      </c>
      <c r="B209" s="49" t="s">
        <v>535</v>
      </c>
      <c r="C209" s="46">
        <v>16</v>
      </c>
      <c r="D209" s="47">
        <v>1</v>
      </c>
    </row>
    <row r="210" spans="1:4" s="51" customFormat="1" x14ac:dyDescent="0.25">
      <c r="A210" s="83" t="s">
        <v>824</v>
      </c>
      <c r="B210" s="45" t="s">
        <v>825</v>
      </c>
      <c r="C210" s="63">
        <v>8</v>
      </c>
      <c r="D210" s="47">
        <v>1</v>
      </c>
    </row>
    <row r="211" spans="1:4" s="51" customFormat="1" x14ac:dyDescent="0.25">
      <c r="A211" s="83" t="s">
        <v>1042</v>
      </c>
      <c r="B211" s="45" t="s">
        <v>1043</v>
      </c>
      <c r="C211" s="63">
        <v>305</v>
      </c>
      <c r="D211" s="47" t="s">
        <v>732</v>
      </c>
    </row>
    <row r="212" spans="1:4" s="51" customFormat="1" x14ac:dyDescent="0.25">
      <c r="A212" s="83" t="s">
        <v>942</v>
      </c>
      <c r="B212" s="45" t="s">
        <v>841</v>
      </c>
      <c r="C212" s="63">
        <v>195</v>
      </c>
      <c r="D212" s="47" t="s">
        <v>732</v>
      </c>
    </row>
    <row r="213" spans="1:4" s="51" customFormat="1" x14ac:dyDescent="0.25">
      <c r="A213" s="83" t="s">
        <v>945</v>
      </c>
      <c r="B213" s="45" t="s">
        <v>387</v>
      </c>
      <c r="C213" s="63">
        <v>214</v>
      </c>
      <c r="D213" s="47" t="s">
        <v>732</v>
      </c>
    </row>
    <row r="214" spans="1:4" s="51" customFormat="1" x14ac:dyDescent="0.25">
      <c r="A214" s="83" t="s">
        <v>939</v>
      </c>
      <c r="B214" s="45" t="s">
        <v>835</v>
      </c>
      <c r="C214" s="63">
        <v>235</v>
      </c>
      <c r="D214" s="47" t="s">
        <v>732</v>
      </c>
    </row>
    <row r="215" spans="1:4" s="51" customFormat="1" x14ac:dyDescent="0.25">
      <c r="A215" s="83">
        <v>1051304</v>
      </c>
      <c r="B215" s="45" t="s">
        <v>845</v>
      </c>
      <c r="C215" s="63">
        <v>325</v>
      </c>
      <c r="D215" s="47" t="s">
        <v>732</v>
      </c>
    </row>
    <row r="216" spans="1:4" s="51" customFormat="1" x14ac:dyDescent="0.25">
      <c r="A216" s="83" t="s">
        <v>940</v>
      </c>
      <c r="B216" s="45" t="s">
        <v>836</v>
      </c>
      <c r="C216" s="63">
        <v>335</v>
      </c>
      <c r="D216" s="47" t="s">
        <v>732</v>
      </c>
    </row>
    <row r="217" spans="1:4" s="51" customFormat="1" x14ac:dyDescent="0.25">
      <c r="A217" s="83" t="s">
        <v>944</v>
      </c>
      <c r="B217" s="45" t="s">
        <v>846</v>
      </c>
      <c r="C217" s="63">
        <v>433</v>
      </c>
      <c r="D217" s="47" t="s">
        <v>732</v>
      </c>
    </row>
    <row r="218" spans="1:4" s="51" customFormat="1" x14ac:dyDescent="0.25">
      <c r="A218" s="83" t="s">
        <v>941</v>
      </c>
      <c r="B218" s="45" t="s">
        <v>838</v>
      </c>
      <c r="C218" s="63">
        <v>425</v>
      </c>
      <c r="D218" s="47" t="s">
        <v>732</v>
      </c>
    </row>
    <row r="219" spans="1:4" s="51" customFormat="1" x14ac:dyDescent="0.25">
      <c r="A219" s="83">
        <v>1167039</v>
      </c>
      <c r="B219" s="45" t="s">
        <v>847</v>
      </c>
      <c r="C219" s="63">
        <v>550</v>
      </c>
      <c r="D219" s="47" t="s">
        <v>732</v>
      </c>
    </row>
    <row r="220" spans="1:4" s="79" customFormat="1" x14ac:dyDescent="0.25">
      <c r="A220" s="83" t="s">
        <v>943</v>
      </c>
      <c r="B220" s="45" t="s">
        <v>842</v>
      </c>
      <c r="C220" s="63">
        <v>420</v>
      </c>
      <c r="D220" s="47" t="s">
        <v>732</v>
      </c>
    </row>
    <row r="221" spans="1:4" s="51" customFormat="1" x14ac:dyDescent="0.25">
      <c r="A221" s="81" t="s">
        <v>190</v>
      </c>
      <c r="B221" s="75" t="s">
        <v>602</v>
      </c>
      <c r="C221" s="78">
        <v>12</v>
      </c>
      <c r="D221" s="77">
        <v>10</v>
      </c>
    </row>
    <row r="222" spans="1:4" s="51" customFormat="1" x14ac:dyDescent="0.25">
      <c r="A222" s="83" t="s">
        <v>190</v>
      </c>
      <c r="B222" s="45" t="s">
        <v>822</v>
      </c>
      <c r="C222" s="63">
        <v>12</v>
      </c>
      <c r="D222" s="47">
        <v>10</v>
      </c>
    </row>
    <row r="223" spans="1:4" s="51" customFormat="1" x14ac:dyDescent="0.25">
      <c r="A223" s="59" t="s">
        <v>611</v>
      </c>
      <c r="B223" s="45" t="s">
        <v>612</v>
      </c>
      <c r="C223" s="46">
        <v>15</v>
      </c>
      <c r="D223" s="47">
        <v>1</v>
      </c>
    </row>
    <row r="224" spans="1:4" s="51" customFormat="1" x14ac:dyDescent="0.25">
      <c r="A224" s="59" t="s">
        <v>613</v>
      </c>
      <c r="B224" s="45" t="s">
        <v>614</v>
      </c>
      <c r="C224" s="46">
        <v>16</v>
      </c>
      <c r="D224" s="47">
        <v>1</v>
      </c>
    </row>
    <row r="225" spans="1:4" s="51" customFormat="1" x14ac:dyDescent="0.25">
      <c r="A225" s="59" t="s">
        <v>156</v>
      </c>
      <c r="B225" s="61" t="s">
        <v>369</v>
      </c>
      <c r="C225" s="63">
        <v>126</v>
      </c>
      <c r="D225" s="47" t="s">
        <v>732</v>
      </c>
    </row>
    <row r="226" spans="1:4" s="51" customFormat="1" x14ac:dyDescent="0.25">
      <c r="A226" s="59" t="s">
        <v>733</v>
      </c>
      <c r="B226" s="61" t="s">
        <v>370</v>
      </c>
      <c r="C226" s="63">
        <v>126</v>
      </c>
      <c r="D226" s="47" t="s">
        <v>732</v>
      </c>
    </row>
    <row r="227" spans="1:4" s="51" customFormat="1" x14ac:dyDescent="0.25">
      <c r="A227" s="59" t="s">
        <v>157</v>
      </c>
      <c r="B227" s="61" t="s">
        <v>371</v>
      </c>
      <c r="C227" s="63">
        <v>126</v>
      </c>
      <c r="D227" s="47" t="s">
        <v>732</v>
      </c>
    </row>
    <row r="228" spans="1:4" s="51" customFormat="1" x14ac:dyDescent="0.25">
      <c r="A228" s="59" t="s">
        <v>158</v>
      </c>
      <c r="B228" s="61" t="s">
        <v>372</v>
      </c>
      <c r="C228" s="63">
        <v>126</v>
      </c>
      <c r="D228" s="47" t="s">
        <v>732</v>
      </c>
    </row>
    <row r="229" spans="1:4" s="51" customFormat="1" x14ac:dyDescent="0.25">
      <c r="A229" s="59" t="s">
        <v>734</v>
      </c>
      <c r="B229" s="61" t="s">
        <v>373</v>
      </c>
      <c r="C229" s="63">
        <v>126</v>
      </c>
      <c r="D229" s="47" t="s">
        <v>732</v>
      </c>
    </row>
    <row r="230" spans="1:4" s="51" customFormat="1" x14ac:dyDescent="0.25">
      <c r="A230" s="59" t="s">
        <v>735</v>
      </c>
      <c r="B230" s="61" t="s">
        <v>736</v>
      </c>
      <c r="C230" s="63">
        <v>230</v>
      </c>
      <c r="D230" s="47" t="s">
        <v>732</v>
      </c>
    </row>
    <row r="231" spans="1:4" s="51" customFormat="1" x14ac:dyDescent="0.25">
      <c r="A231" s="59" t="s">
        <v>446</v>
      </c>
      <c r="B231" s="61" t="s">
        <v>737</v>
      </c>
      <c r="C231" s="63">
        <v>240</v>
      </c>
      <c r="D231" s="47" t="s">
        <v>732</v>
      </c>
    </row>
    <row r="232" spans="1:4" s="51" customFormat="1" x14ac:dyDescent="0.25">
      <c r="A232" s="59" t="s">
        <v>159</v>
      </c>
      <c r="B232" s="61" t="s">
        <v>374</v>
      </c>
      <c r="C232" s="63">
        <v>142</v>
      </c>
      <c r="D232" s="47" t="s">
        <v>732</v>
      </c>
    </row>
    <row r="233" spans="1:4" s="51" customFormat="1" x14ac:dyDescent="0.25">
      <c r="A233" s="59" t="s">
        <v>160</v>
      </c>
      <c r="B233" s="61" t="s">
        <v>375</v>
      </c>
      <c r="C233" s="63">
        <v>143</v>
      </c>
      <c r="D233" s="47" t="s">
        <v>732</v>
      </c>
    </row>
    <row r="234" spans="1:4" s="51" customFormat="1" x14ac:dyDescent="0.25">
      <c r="A234" s="59" t="s">
        <v>161</v>
      </c>
      <c r="B234" s="61" t="s">
        <v>376</v>
      </c>
      <c r="C234" s="63">
        <v>150</v>
      </c>
      <c r="D234" s="47" t="s">
        <v>732</v>
      </c>
    </row>
    <row r="235" spans="1:4" s="51" customFormat="1" x14ac:dyDescent="0.25">
      <c r="A235" s="59" t="s">
        <v>162</v>
      </c>
      <c r="B235" s="61" t="s">
        <v>377</v>
      </c>
      <c r="C235" s="63">
        <v>152</v>
      </c>
      <c r="D235" s="47" t="s">
        <v>732</v>
      </c>
    </row>
    <row r="236" spans="1:4" s="51" customFormat="1" x14ac:dyDescent="0.25">
      <c r="A236" s="59" t="s">
        <v>163</v>
      </c>
      <c r="B236" s="61" t="s">
        <v>378</v>
      </c>
      <c r="C236" s="63">
        <v>182</v>
      </c>
      <c r="D236" s="47" t="s">
        <v>732</v>
      </c>
    </row>
    <row r="237" spans="1:4" s="51" customFormat="1" x14ac:dyDescent="0.25">
      <c r="A237" s="59" t="s">
        <v>164</v>
      </c>
      <c r="B237" s="61" t="s">
        <v>379</v>
      </c>
      <c r="C237" s="63">
        <v>184</v>
      </c>
      <c r="D237" s="47" t="s">
        <v>732</v>
      </c>
    </row>
    <row r="238" spans="1:4" s="51" customFormat="1" x14ac:dyDescent="0.25">
      <c r="A238" s="59" t="s">
        <v>187</v>
      </c>
      <c r="B238" s="45" t="s">
        <v>597</v>
      </c>
      <c r="C238" s="46">
        <v>20</v>
      </c>
      <c r="D238" s="47">
        <v>20</v>
      </c>
    </row>
    <row r="239" spans="1:4" s="51" customFormat="1" x14ac:dyDescent="0.25">
      <c r="A239" s="59" t="s">
        <v>189</v>
      </c>
      <c r="B239" s="45" t="s">
        <v>599</v>
      </c>
      <c r="C239" s="46">
        <v>17</v>
      </c>
      <c r="D239" s="47">
        <v>20</v>
      </c>
    </row>
    <row r="240" spans="1:4" s="51" customFormat="1" x14ac:dyDescent="0.25">
      <c r="A240" s="59" t="s">
        <v>188</v>
      </c>
      <c r="B240" s="45" t="s">
        <v>598</v>
      </c>
      <c r="C240" s="46">
        <v>16</v>
      </c>
      <c r="D240" s="47">
        <v>20</v>
      </c>
    </row>
    <row r="241" spans="1:4" s="51" customFormat="1" x14ac:dyDescent="0.25">
      <c r="A241" s="59" t="s">
        <v>186</v>
      </c>
      <c r="B241" s="45" t="s">
        <v>596</v>
      </c>
      <c r="C241" s="46">
        <v>12</v>
      </c>
      <c r="D241" s="47">
        <v>20</v>
      </c>
    </row>
    <row r="242" spans="1:4" s="51" customFormat="1" x14ac:dyDescent="0.25">
      <c r="A242" s="59" t="s">
        <v>185</v>
      </c>
      <c r="B242" s="45" t="s">
        <v>536</v>
      </c>
      <c r="C242" s="46">
        <v>10</v>
      </c>
      <c r="D242" s="47">
        <v>20</v>
      </c>
    </row>
    <row r="243" spans="1:4" s="51" customFormat="1" x14ac:dyDescent="0.25">
      <c r="A243" s="59" t="s">
        <v>123</v>
      </c>
      <c r="B243" s="45" t="s">
        <v>676</v>
      </c>
      <c r="C243" s="46">
        <v>50</v>
      </c>
      <c r="D243" s="47">
        <v>2</v>
      </c>
    </row>
    <row r="244" spans="1:4" s="51" customFormat="1" x14ac:dyDescent="0.25">
      <c r="A244" s="59" t="s">
        <v>26</v>
      </c>
      <c r="B244" s="45" t="s">
        <v>537</v>
      </c>
      <c r="C244" s="46">
        <v>220</v>
      </c>
      <c r="D244" s="47">
        <v>1</v>
      </c>
    </row>
    <row r="245" spans="1:4" s="51" customFormat="1" x14ac:dyDescent="0.25">
      <c r="A245" s="59" t="s">
        <v>27</v>
      </c>
      <c r="B245" s="45" t="s">
        <v>538</v>
      </c>
      <c r="C245" s="46">
        <v>250</v>
      </c>
      <c r="D245" s="47">
        <v>1</v>
      </c>
    </row>
    <row r="246" spans="1:4" s="51" customFormat="1" x14ac:dyDescent="0.25">
      <c r="A246" s="59" t="s">
        <v>929</v>
      </c>
      <c r="B246" s="45" t="s">
        <v>539</v>
      </c>
      <c r="C246" s="46">
        <v>130</v>
      </c>
      <c r="D246" s="47">
        <v>1</v>
      </c>
    </row>
    <row r="247" spans="1:4" s="51" customFormat="1" x14ac:dyDescent="0.25">
      <c r="A247" s="59" t="s">
        <v>1000</v>
      </c>
      <c r="B247" s="45" t="s">
        <v>540</v>
      </c>
      <c r="C247" s="46">
        <v>150</v>
      </c>
      <c r="D247" s="47">
        <v>1</v>
      </c>
    </row>
    <row r="248" spans="1:4" s="51" customFormat="1" x14ac:dyDescent="0.25">
      <c r="A248" s="59" t="s">
        <v>604</v>
      </c>
      <c r="B248" s="49" t="s">
        <v>605</v>
      </c>
      <c r="C248" s="46">
        <v>2.4</v>
      </c>
      <c r="D248" s="47">
        <v>20</v>
      </c>
    </row>
    <row r="249" spans="1:4" s="51" customFormat="1" x14ac:dyDescent="0.25">
      <c r="A249" s="59" t="s">
        <v>606</v>
      </c>
      <c r="B249" s="49" t="s">
        <v>607</v>
      </c>
      <c r="C249" s="46">
        <v>2.8</v>
      </c>
      <c r="D249" s="47">
        <v>20</v>
      </c>
    </row>
    <row r="250" spans="1:4" s="79" customFormat="1" x14ac:dyDescent="0.25">
      <c r="A250" s="59" t="s">
        <v>11</v>
      </c>
      <c r="B250" s="45" t="s">
        <v>601</v>
      </c>
      <c r="C250" s="46">
        <v>6.2</v>
      </c>
      <c r="D250" s="47">
        <v>20</v>
      </c>
    </row>
    <row r="251" spans="1:4" s="51" customFormat="1" x14ac:dyDescent="0.25">
      <c r="A251" s="59" t="s">
        <v>12</v>
      </c>
      <c r="B251" s="45" t="s">
        <v>603</v>
      </c>
      <c r="C251" s="46">
        <v>4</v>
      </c>
      <c r="D251" s="47">
        <v>20</v>
      </c>
    </row>
    <row r="252" spans="1:4" s="51" customFormat="1" x14ac:dyDescent="0.25">
      <c r="A252" s="85" t="s">
        <v>386</v>
      </c>
      <c r="B252" s="75" t="s">
        <v>541</v>
      </c>
      <c r="C252" s="76">
        <v>15</v>
      </c>
      <c r="D252" s="77" t="s">
        <v>715</v>
      </c>
    </row>
    <row r="253" spans="1:4" s="51" customFormat="1" x14ac:dyDescent="0.25">
      <c r="A253" s="83" t="s">
        <v>386</v>
      </c>
      <c r="B253" s="45" t="s">
        <v>541</v>
      </c>
      <c r="C253" s="63">
        <v>15</v>
      </c>
      <c r="D253" s="47" t="s">
        <v>715</v>
      </c>
    </row>
    <row r="254" spans="1:4" s="51" customFormat="1" x14ac:dyDescent="0.25">
      <c r="A254" s="59" t="s">
        <v>32</v>
      </c>
      <c r="B254" s="45" t="s">
        <v>616</v>
      </c>
      <c r="C254" s="46">
        <v>6</v>
      </c>
      <c r="D254" s="47">
        <v>10</v>
      </c>
    </row>
    <row r="255" spans="1:4" s="51" customFormat="1" x14ac:dyDescent="0.25">
      <c r="A255" s="59" t="s">
        <v>33</v>
      </c>
      <c r="B255" s="45" t="s">
        <v>617</v>
      </c>
      <c r="C255" s="46">
        <v>7</v>
      </c>
      <c r="D255" s="47">
        <v>10</v>
      </c>
    </row>
    <row r="256" spans="1:4" s="51" customFormat="1" x14ac:dyDescent="0.25">
      <c r="A256" s="59" t="s">
        <v>206</v>
      </c>
      <c r="B256" s="45" t="s">
        <v>542</v>
      </c>
      <c r="C256" s="46">
        <v>1.6</v>
      </c>
      <c r="D256" s="47">
        <v>20</v>
      </c>
    </row>
    <row r="257" spans="1:4" s="51" customFormat="1" x14ac:dyDescent="0.25">
      <c r="A257" s="59" t="s">
        <v>43</v>
      </c>
      <c r="B257" s="45" t="s">
        <v>543</v>
      </c>
      <c r="C257" s="46">
        <v>1.6</v>
      </c>
      <c r="D257" s="47">
        <v>20</v>
      </c>
    </row>
    <row r="258" spans="1:4" s="51" customFormat="1" x14ac:dyDescent="0.25">
      <c r="A258" s="62" t="s">
        <v>46</v>
      </c>
      <c r="B258" s="45" t="s">
        <v>677</v>
      </c>
      <c r="C258" s="46">
        <v>1.7</v>
      </c>
      <c r="D258" s="47">
        <v>20</v>
      </c>
    </row>
    <row r="259" spans="1:4" s="51" customFormat="1" x14ac:dyDescent="0.25">
      <c r="A259" s="83" t="s">
        <v>253</v>
      </c>
      <c r="B259" s="45" t="s">
        <v>544</v>
      </c>
      <c r="C259" s="63">
        <v>6.5</v>
      </c>
      <c r="D259" s="47">
        <v>1</v>
      </c>
    </row>
    <row r="260" spans="1:4" s="51" customFormat="1" x14ac:dyDescent="0.25">
      <c r="A260" s="62" t="s">
        <v>444</v>
      </c>
      <c r="B260" s="49" t="s">
        <v>545</v>
      </c>
      <c r="C260" s="46">
        <v>44</v>
      </c>
      <c r="D260" s="47">
        <v>1</v>
      </c>
    </row>
    <row r="261" spans="1:4" s="51" customFormat="1" x14ac:dyDescent="0.25">
      <c r="A261" s="59" t="s">
        <v>191</v>
      </c>
      <c r="B261" s="45" t="s">
        <v>654</v>
      </c>
      <c r="C261" s="46">
        <v>7</v>
      </c>
      <c r="D261" s="47" t="s">
        <v>642</v>
      </c>
    </row>
    <row r="262" spans="1:4" s="51" customFormat="1" x14ac:dyDescent="0.25">
      <c r="A262" s="59" t="s">
        <v>192</v>
      </c>
      <c r="B262" s="45" t="s">
        <v>654</v>
      </c>
      <c r="C262" s="46">
        <v>8</v>
      </c>
      <c r="D262" s="47" t="s">
        <v>643</v>
      </c>
    </row>
    <row r="263" spans="1:4" s="51" customFormat="1" x14ac:dyDescent="0.25">
      <c r="A263" s="59" t="s">
        <v>147</v>
      </c>
      <c r="B263" s="61" t="s">
        <v>349</v>
      </c>
      <c r="C263" s="46">
        <v>134</v>
      </c>
      <c r="D263" s="47" t="s">
        <v>715</v>
      </c>
    </row>
    <row r="264" spans="1:4" s="51" customFormat="1" x14ac:dyDescent="0.25">
      <c r="A264" s="85" t="s">
        <v>217</v>
      </c>
      <c r="B264" s="75" t="s">
        <v>958</v>
      </c>
      <c r="C264" s="76">
        <v>87</v>
      </c>
      <c r="D264" s="77" t="s">
        <v>715</v>
      </c>
    </row>
    <row r="265" spans="1:4" s="51" customFormat="1" x14ac:dyDescent="0.25">
      <c r="A265" s="83" t="s">
        <v>223</v>
      </c>
      <c r="B265" s="45" t="s">
        <v>779</v>
      </c>
      <c r="C265" s="63">
        <v>90</v>
      </c>
      <c r="D265" s="47" t="s">
        <v>715</v>
      </c>
    </row>
    <row r="266" spans="1:4" s="51" customFormat="1" x14ac:dyDescent="0.25">
      <c r="A266" s="59" t="s">
        <v>128</v>
      </c>
      <c r="B266" s="45" t="s">
        <v>317</v>
      </c>
      <c r="C266" s="60">
        <v>98</v>
      </c>
      <c r="D266" s="47" t="s">
        <v>715</v>
      </c>
    </row>
    <row r="267" spans="1:4" s="51" customFormat="1" x14ac:dyDescent="0.25">
      <c r="A267" s="59" t="s">
        <v>934</v>
      </c>
      <c r="B267" s="45" t="s">
        <v>750</v>
      </c>
      <c r="C267" s="46">
        <v>99</v>
      </c>
      <c r="D267" s="47" t="s">
        <v>715</v>
      </c>
    </row>
    <row r="268" spans="1:4" s="51" customFormat="1" x14ac:dyDescent="0.25">
      <c r="A268" s="59" t="s">
        <v>148</v>
      </c>
      <c r="B268" s="61" t="s">
        <v>350</v>
      </c>
      <c r="C268" s="46">
        <v>140</v>
      </c>
      <c r="D268" s="47" t="s">
        <v>715</v>
      </c>
    </row>
    <row r="269" spans="1:4" s="51" customFormat="1" x14ac:dyDescent="0.25">
      <c r="A269" s="85" t="s">
        <v>218</v>
      </c>
      <c r="B269" s="75" t="s">
        <v>769</v>
      </c>
      <c r="C269" s="76">
        <v>90</v>
      </c>
      <c r="D269" s="77" t="s">
        <v>715</v>
      </c>
    </row>
    <row r="270" spans="1:4" s="51" customFormat="1" x14ac:dyDescent="0.25">
      <c r="A270" s="83" t="s">
        <v>224</v>
      </c>
      <c r="B270" s="45" t="s">
        <v>780</v>
      </c>
      <c r="C270" s="63">
        <v>92</v>
      </c>
      <c r="D270" s="47" t="s">
        <v>715</v>
      </c>
    </row>
    <row r="271" spans="1:4" s="51" customFormat="1" x14ac:dyDescent="0.25">
      <c r="A271" s="59" t="s">
        <v>129</v>
      </c>
      <c r="B271" s="45" t="s">
        <v>318</v>
      </c>
      <c r="C271" s="46">
        <v>102</v>
      </c>
      <c r="D271" s="47" t="s">
        <v>715</v>
      </c>
    </row>
    <row r="272" spans="1:4" s="51" customFormat="1" x14ac:dyDescent="0.25">
      <c r="A272" s="59" t="s">
        <v>935</v>
      </c>
      <c r="B272" s="45" t="s">
        <v>751</v>
      </c>
      <c r="C272" s="63">
        <v>101</v>
      </c>
      <c r="D272" s="47" t="s">
        <v>715</v>
      </c>
    </row>
    <row r="273" spans="1:4" s="51" customFormat="1" x14ac:dyDescent="0.25">
      <c r="A273" s="59" t="s">
        <v>149</v>
      </c>
      <c r="B273" s="61" t="s">
        <v>351</v>
      </c>
      <c r="C273" s="46">
        <v>146</v>
      </c>
      <c r="D273" s="47" t="s">
        <v>715</v>
      </c>
    </row>
    <row r="274" spans="1:4" s="51" customFormat="1" x14ac:dyDescent="0.25">
      <c r="A274" s="85" t="s">
        <v>219</v>
      </c>
      <c r="B274" s="75" t="s">
        <v>770</v>
      </c>
      <c r="C274" s="76">
        <v>94</v>
      </c>
      <c r="D274" s="77" t="s">
        <v>715</v>
      </c>
    </row>
    <row r="275" spans="1:4" s="51" customFormat="1" x14ac:dyDescent="0.25">
      <c r="A275" s="83" t="s">
        <v>225</v>
      </c>
      <c r="B275" s="45" t="s">
        <v>781</v>
      </c>
      <c r="C275" s="63">
        <v>96</v>
      </c>
      <c r="D275" s="47" t="s">
        <v>715</v>
      </c>
    </row>
    <row r="276" spans="1:4" s="51" customFormat="1" x14ac:dyDescent="0.25">
      <c r="A276" s="59" t="s">
        <v>130</v>
      </c>
      <c r="B276" s="45" t="s">
        <v>319</v>
      </c>
      <c r="C276" s="46">
        <v>104</v>
      </c>
      <c r="D276" s="47" t="s">
        <v>715</v>
      </c>
    </row>
    <row r="277" spans="1:4" s="51" customFormat="1" x14ac:dyDescent="0.25">
      <c r="A277" s="83" t="s">
        <v>752</v>
      </c>
      <c r="B277" s="45" t="s">
        <v>753</v>
      </c>
      <c r="C277" s="63">
        <v>102</v>
      </c>
      <c r="D277" s="47" t="s">
        <v>715</v>
      </c>
    </row>
    <row r="278" spans="1:4" s="51" customFormat="1" x14ac:dyDescent="0.25">
      <c r="A278" s="59" t="s">
        <v>150</v>
      </c>
      <c r="B278" s="61" t="s">
        <v>352</v>
      </c>
      <c r="C278" s="46">
        <v>160</v>
      </c>
      <c r="D278" s="47" t="s">
        <v>715</v>
      </c>
    </row>
    <row r="279" spans="1:4" s="51" customFormat="1" x14ac:dyDescent="0.25">
      <c r="A279" s="85" t="s">
        <v>220</v>
      </c>
      <c r="B279" s="75" t="s">
        <v>771</v>
      </c>
      <c r="C279" s="76">
        <v>96</v>
      </c>
      <c r="D279" s="77" t="s">
        <v>715</v>
      </c>
    </row>
    <row r="280" spans="1:4" s="51" customFormat="1" x14ac:dyDescent="0.25">
      <c r="A280" s="83" t="s">
        <v>226</v>
      </c>
      <c r="B280" s="45" t="s">
        <v>782</v>
      </c>
      <c r="C280" s="63">
        <v>99</v>
      </c>
      <c r="D280" s="47" t="s">
        <v>715</v>
      </c>
    </row>
    <row r="281" spans="1:4" s="51" customFormat="1" x14ac:dyDescent="0.25">
      <c r="A281" s="59" t="s">
        <v>131</v>
      </c>
      <c r="B281" s="45" t="s">
        <v>320</v>
      </c>
      <c r="C281" s="46">
        <v>108</v>
      </c>
      <c r="D281" s="47" t="s">
        <v>715</v>
      </c>
    </row>
    <row r="282" spans="1:4" s="51" customFormat="1" x14ac:dyDescent="0.25">
      <c r="A282" s="83" t="s">
        <v>754</v>
      </c>
      <c r="B282" s="45" t="s">
        <v>755</v>
      </c>
      <c r="C282" s="63">
        <v>108</v>
      </c>
      <c r="D282" s="47" t="s">
        <v>715</v>
      </c>
    </row>
    <row r="283" spans="1:4" s="51" customFormat="1" x14ac:dyDescent="0.25">
      <c r="A283" s="59" t="s">
        <v>151</v>
      </c>
      <c r="B283" s="61" t="s">
        <v>353</v>
      </c>
      <c r="C283" s="46">
        <v>180</v>
      </c>
      <c r="D283" s="47" t="s">
        <v>715</v>
      </c>
    </row>
    <row r="284" spans="1:4" s="51" customFormat="1" x14ac:dyDescent="0.25">
      <c r="A284" s="85" t="s">
        <v>221</v>
      </c>
      <c r="B284" s="75" t="s">
        <v>772</v>
      </c>
      <c r="C284" s="76">
        <v>98</v>
      </c>
      <c r="D284" s="77" t="s">
        <v>715</v>
      </c>
    </row>
    <row r="285" spans="1:4" s="51" customFormat="1" x14ac:dyDescent="0.25">
      <c r="A285" s="83" t="s">
        <v>57</v>
      </c>
      <c r="B285" s="45" t="s">
        <v>783</v>
      </c>
      <c r="C285" s="63">
        <v>107</v>
      </c>
      <c r="D285" s="47" t="s">
        <v>715</v>
      </c>
    </row>
    <row r="286" spans="1:4" s="51" customFormat="1" x14ac:dyDescent="0.25">
      <c r="A286" s="59" t="s">
        <v>132</v>
      </c>
      <c r="B286" s="45" t="s">
        <v>321</v>
      </c>
      <c r="C286" s="46">
        <v>130</v>
      </c>
      <c r="D286" s="47" t="s">
        <v>715</v>
      </c>
    </row>
    <row r="287" spans="1:4" s="51" customFormat="1" x14ac:dyDescent="0.25">
      <c r="A287" s="83" t="s">
        <v>756</v>
      </c>
      <c r="B287" s="45" t="s">
        <v>757</v>
      </c>
      <c r="C287" s="63">
        <v>137</v>
      </c>
      <c r="D287" s="47" t="s">
        <v>715</v>
      </c>
    </row>
    <row r="288" spans="1:4" s="51" customFormat="1" x14ac:dyDescent="0.25">
      <c r="A288" s="59" t="s">
        <v>152</v>
      </c>
      <c r="B288" s="61" t="s">
        <v>354</v>
      </c>
      <c r="C288" s="46">
        <v>188</v>
      </c>
      <c r="D288" s="47" t="s">
        <v>715</v>
      </c>
    </row>
    <row r="289" spans="1:4" s="51" customFormat="1" x14ac:dyDescent="0.25">
      <c r="A289" s="85" t="s">
        <v>222</v>
      </c>
      <c r="B289" s="75" t="s">
        <v>773</v>
      </c>
      <c r="C289" s="76">
        <v>130</v>
      </c>
      <c r="D289" s="77" t="s">
        <v>715</v>
      </c>
    </row>
    <row r="290" spans="1:4" s="51" customFormat="1" x14ac:dyDescent="0.25">
      <c r="A290" s="83" t="s">
        <v>227</v>
      </c>
      <c r="B290" s="45" t="s">
        <v>784</v>
      </c>
      <c r="C290" s="63">
        <v>128</v>
      </c>
      <c r="D290" s="47" t="s">
        <v>715</v>
      </c>
    </row>
    <row r="291" spans="1:4" s="51" customFormat="1" x14ac:dyDescent="0.25">
      <c r="A291" s="59" t="s">
        <v>133</v>
      </c>
      <c r="B291" s="45" t="s">
        <v>322</v>
      </c>
      <c r="C291" s="46">
        <v>140</v>
      </c>
      <c r="D291" s="47" t="s">
        <v>715</v>
      </c>
    </row>
    <row r="292" spans="1:4" s="51" customFormat="1" x14ac:dyDescent="0.25">
      <c r="A292" s="83" t="s">
        <v>758</v>
      </c>
      <c r="B292" s="45" t="s">
        <v>759</v>
      </c>
      <c r="C292" s="63">
        <v>141</v>
      </c>
      <c r="D292" s="47" t="s">
        <v>715</v>
      </c>
    </row>
    <row r="293" spans="1:4" s="51" customFormat="1" x14ac:dyDescent="0.25">
      <c r="A293" s="59" t="s">
        <v>143</v>
      </c>
      <c r="B293" s="61" t="s">
        <v>345</v>
      </c>
      <c r="C293" s="60">
        <v>325</v>
      </c>
      <c r="D293" s="47">
        <v>1</v>
      </c>
    </row>
    <row r="294" spans="1:4" s="51" customFormat="1" x14ac:dyDescent="0.25">
      <c r="A294" s="59" t="s">
        <v>144</v>
      </c>
      <c r="B294" s="61" t="s">
        <v>346</v>
      </c>
      <c r="C294" s="46">
        <v>330</v>
      </c>
      <c r="D294" s="47">
        <v>1</v>
      </c>
    </row>
    <row r="295" spans="1:4" s="51" customFormat="1" x14ac:dyDescent="0.25">
      <c r="A295" s="59" t="s">
        <v>145</v>
      </c>
      <c r="B295" s="61" t="s">
        <v>347</v>
      </c>
      <c r="C295" s="46">
        <v>340</v>
      </c>
      <c r="D295" s="47">
        <v>1</v>
      </c>
    </row>
    <row r="296" spans="1:4" s="51" customFormat="1" x14ac:dyDescent="0.25">
      <c r="A296" s="59" t="s">
        <v>393</v>
      </c>
      <c r="B296" s="45" t="s">
        <v>329</v>
      </c>
      <c r="C296" s="46">
        <v>137</v>
      </c>
      <c r="D296" s="47" t="s">
        <v>715</v>
      </c>
    </row>
    <row r="297" spans="1:4" s="51" customFormat="1" x14ac:dyDescent="0.25">
      <c r="A297" s="59" t="s">
        <v>146</v>
      </c>
      <c r="B297" s="61" t="s">
        <v>348</v>
      </c>
      <c r="C297" s="46">
        <v>350</v>
      </c>
      <c r="D297" s="47">
        <v>1</v>
      </c>
    </row>
    <row r="298" spans="1:4" s="51" customFormat="1" x14ac:dyDescent="0.25">
      <c r="A298" s="59" t="s">
        <v>134</v>
      </c>
      <c r="B298" s="45" t="s">
        <v>330</v>
      </c>
      <c r="C298" s="46">
        <v>140</v>
      </c>
      <c r="D298" s="47" t="s">
        <v>715</v>
      </c>
    </row>
    <row r="299" spans="1:4" s="51" customFormat="1" x14ac:dyDescent="0.25">
      <c r="A299" s="59" t="s">
        <v>135</v>
      </c>
      <c r="B299" s="45" t="s">
        <v>331</v>
      </c>
      <c r="C299" s="46">
        <v>144</v>
      </c>
      <c r="D299" s="47" t="s">
        <v>715</v>
      </c>
    </row>
    <row r="300" spans="1:4" s="51" customFormat="1" x14ac:dyDescent="0.25">
      <c r="A300" s="59" t="s">
        <v>738</v>
      </c>
      <c r="B300" s="45" t="s">
        <v>739</v>
      </c>
      <c r="C300" s="46">
        <v>126</v>
      </c>
      <c r="D300" s="47" t="s">
        <v>715</v>
      </c>
    </row>
    <row r="301" spans="1:4" s="51" customFormat="1" x14ac:dyDescent="0.25">
      <c r="A301" s="59" t="s">
        <v>136</v>
      </c>
      <c r="B301" s="45" t="s">
        <v>332</v>
      </c>
      <c r="C301" s="46">
        <v>149</v>
      </c>
      <c r="D301" s="47" t="s">
        <v>715</v>
      </c>
    </row>
    <row r="302" spans="1:4" s="51" customFormat="1" x14ac:dyDescent="0.25">
      <c r="A302" s="59" t="s">
        <v>740</v>
      </c>
      <c r="B302" s="45" t="s">
        <v>741</v>
      </c>
      <c r="C302" s="46">
        <v>128</v>
      </c>
      <c r="D302" s="47" t="s">
        <v>715</v>
      </c>
    </row>
    <row r="303" spans="1:4" s="51" customFormat="1" x14ac:dyDescent="0.25">
      <c r="A303" s="83" t="s">
        <v>760</v>
      </c>
      <c r="B303" s="45" t="s">
        <v>761</v>
      </c>
      <c r="C303" s="63">
        <v>149</v>
      </c>
      <c r="D303" s="47" t="s">
        <v>715</v>
      </c>
    </row>
    <row r="304" spans="1:4" s="51" customFormat="1" x14ac:dyDescent="0.25">
      <c r="A304" s="59" t="s">
        <v>137</v>
      </c>
      <c r="B304" s="45" t="s">
        <v>333</v>
      </c>
      <c r="C304" s="46">
        <v>190</v>
      </c>
      <c r="D304" s="47" t="s">
        <v>715</v>
      </c>
    </row>
    <row r="305" spans="1:4" s="51" customFormat="1" x14ac:dyDescent="0.25">
      <c r="A305" s="59" t="s">
        <v>742</v>
      </c>
      <c r="B305" s="45" t="s">
        <v>743</v>
      </c>
      <c r="C305" s="46">
        <v>131</v>
      </c>
      <c r="D305" s="47" t="s">
        <v>715</v>
      </c>
    </row>
    <row r="306" spans="1:4" s="51" customFormat="1" x14ac:dyDescent="0.25">
      <c r="A306" s="83" t="s">
        <v>762</v>
      </c>
      <c r="B306" s="45" t="s">
        <v>763</v>
      </c>
      <c r="C306" s="63">
        <v>182</v>
      </c>
      <c r="D306" s="47" t="s">
        <v>715</v>
      </c>
    </row>
    <row r="307" spans="1:4" s="51" customFormat="1" x14ac:dyDescent="0.25">
      <c r="A307" s="59" t="s">
        <v>138</v>
      </c>
      <c r="B307" s="45" t="s">
        <v>334</v>
      </c>
      <c r="C307" s="46">
        <v>200</v>
      </c>
      <c r="D307" s="47" t="s">
        <v>715</v>
      </c>
    </row>
    <row r="308" spans="1:4" s="51" customFormat="1" x14ac:dyDescent="0.25">
      <c r="A308" s="59" t="s">
        <v>744</v>
      </c>
      <c r="B308" s="45" t="s">
        <v>745</v>
      </c>
      <c r="C308" s="46">
        <v>136</v>
      </c>
      <c r="D308" s="47" t="s">
        <v>715</v>
      </c>
    </row>
    <row r="309" spans="1:4" s="51" customFormat="1" x14ac:dyDescent="0.25">
      <c r="A309" s="83" t="s">
        <v>936</v>
      </c>
      <c r="B309" s="45" t="s">
        <v>764</v>
      </c>
      <c r="C309" s="63">
        <v>194</v>
      </c>
      <c r="D309" s="47" t="s">
        <v>715</v>
      </c>
    </row>
    <row r="310" spans="1:4" s="51" customFormat="1" x14ac:dyDescent="0.25">
      <c r="A310" s="59" t="s">
        <v>139</v>
      </c>
      <c r="B310" s="45" t="s">
        <v>335</v>
      </c>
      <c r="C310" s="46">
        <v>202</v>
      </c>
      <c r="D310" s="47" t="s">
        <v>715</v>
      </c>
    </row>
    <row r="311" spans="1:4" s="51" customFormat="1" x14ac:dyDescent="0.25">
      <c r="A311" s="59" t="s">
        <v>746</v>
      </c>
      <c r="B311" s="45" t="s">
        <v>747</v>
      </c>
      <c r="C311" s="46">
        <v>170</v>
      </c>
      <c r="D311" s="47" t="s">
        <v>715</v>
      </c>
    </row>
    <row r="312" spans="1:4" s="51" customFormat="1" x14ac:dyDescent="0.25">
      <c r="A312" s="83" t="s">
        <v>765</v>
      </c>
      <c r="B312" s="45" t="s">
        <v>766</v>
      </c>
      <c r="C312" s="63">
        <v>206</v>
      </c>
      <c r="D312" s="47" t="s">
        <v>715</v>
      </c>
    </row>
    <row r="313" spans="1:4" s="51" customFormat="1" x14ac:dyDescent="0.25">
      <c r="A313" s="59" t="s">
        <v>140</v>
      </c>
      <c r="B313" s="45" t="s">
        <v>336</v>
      </c>
      <c r="C313" s="46">
        <v>210</v>
      </c>
      <c r="D313" s="47" t="s">
        <v>715</v>
      </c>
    </row>
    <row r="314" spans="1:4" s="51" customFormat="1" x14ac:dyDescent="0.25">
      <c r="A314" s="59" t="s">
        <v>748</v>
      </c>
      <c r="B314" s="45" t="s">
        <v>749</v>
      </c>
      <c r="C314" s="46">
        <v>176</v>
      </c>
      <c r="D314" s="47" t="s">
        <v>715</v>
      </c>
    </row>
    <row r="315" spans="1:4" s="51" customFormat="1" x14ac:dyDescent="0.25">
      <c r="A315" s="83" t="s">
        <v>937</v>
      </c>
      <c r="B315" s="45" t="s">
        <v>767</v>
      </c>
      <c r="C315" s="63">
        <v>210</v>
      </c>
      <c r="D315" s="47" t="s">
        <v>715</v>
      </c>
    </row>
    <row r="316" spans="1:4" s="51" customFormat="1" x14ac:dyDescent="0.25">
      <c r="A316" s="62" t="s">
        <v>461</v>
      </c>
      <c r="B316" s="49" t="s">
        <v>726</v>
      </c>
      <c r="C316" s="63">
        <v>94</v>
      </c>
      <c r="D316" s="47">
        <v>1</v>
      </c>
    </row>
    <row r="317" spans="1:4" s="51" customFormat="1" x14ac:dyDescent="0.25">
      <c r="A317" s="62" t="s">
        <v>727</v>
      </c>
      <c r="B317" s="49" t="s">
        <v>728</v>
      </c>
      <c r="C317" s="63">
        <v>96</v>
      </c>
      <c r="D317" s="47">
        <v>1</v>
      </c>
    </row>
    <row r="318" spans="1:4" s="51" customFormat="1" x14ac:dyDescent="0.25">
      <c r="A318" s="62" t="s">
        <v>729</v>
      </c>
      <c r="B318" s="49" t="s">
        <v>730</v>
      </c>
      <c r="C318" s="63">
        <v>96</v>
      </c>
      <c r="D318" s="47">
        <v>1</v>
      </c>
    </row>
    <row r="319" spans="1:4" s="51" customFormat="1" x14ac:dyDescent="0.25">
      <c r="A319" s="62" t="s">
        <v>462</v>
      </c>
      <c r="B319" s="49" t="s">
        <v>731</v>
      </c>
      <c r="C319" s="63">
        <v>100</v>
      </c>
      <c r="D319" s="47">
        <v>1</v>
      </c>
    </row>
    <row r="320" spans="1:4" s="51" customFormat="1" x14ac:dyDescent="0.25">
      <c r="A320" s="59" t="s">
        <v>289</v>
      </c>
      <c r="B320" s="45" t="s">
        <v>306</v>
      </c>
      <c r="C320" s="46">
        <v>73</v>
      </c>
      <c r="D320" s="47" t="s">
        <v>715</v>
      </c>
    </row>
    <row r="321" spans="1:4" s="51" customFormat="1" x14ac:dyDescent="0.25">
      <c r="A321" s="59" t="s">
        <v>285</v>
      </c>
      <c r="B321" s="45" t="s">
        <v>307</v>
      </c>
      <c r="C321" s="46">
        <v>74</v>
      </c>
      <c r="D321" s="47" t="s">
        <v>715</v>
      </c>
    </row>
    <row r="322" spans="1:4" s="79" customFormat="1" x14ac:dyDescent="0.25">
      <c r="A322" s="59" t="s">
        <v>124</v>
      </c>
      <c r="B322" s="45" t="s">
        <v>308</v>
      </c>
      <c r="C322" s="46">
        <v>77</v>
      </c>
      <c r="D322" s="47" t="s">
        <v>715</v>
      </c>
    </row>
    <row r="323" spans="1:4" s="51" customFormat="1" x14ac:dyDescent="0.25">
      <c r="A323" s="59" t="s">
        <v>125</v>
      </c>
      <c r="B323" s="45" t="s">
        <v>309</v>
      </c>
      <c r="C323" s="46">
        <v>78</v>
      </c>
      <c r="D323" s="47" t="s">
        <v>715</v>
      </c>
    </row>
    <row r="324" spans="1:4" s="51" customFormat="1" x14ac:dyDescent="0.25">
      <c r="A324" s="85" t="s">
        <v>59</v>
      </c>
      <c r="B324" s="75" t="s">
        <v>382</v>
      </c>
      <c r="C324" s="76">
        <v>8</v>
      </c>
      <c r="D324" s="77" t="s">
        <v>715</v>
      </c>
    </row>
    <row r="325" spans="1:4" s="51" customFormat="1" x14ac:dyDescent="0.25">
      <c r="A325" s="83" t="s">
        <v>295</v>
      </c>
      <c r="B325" s="45" t="s">
        <v>229</v>
      </c>
      <c r="C325" s="63">
        <v>6</v>
      </c>
      <c r="D325" s="47">
        <v>1</v>
      </c>
    </row>
    <row r="326" spans="1:4" s="51" customFormat="1" x14ac:dyDescent="0.25">
      <c r="A326" s="59" t="s">
        <v>286</v>
      </c>
      <c r="B326" s="45" t="s">
        <v>310</v>
      </c>
      <c r="C326" s="46">
        <v>79</v>
      </c>
      <c r="D326" s="47" t="s">
        <v>715</v>
      </c>
    </row>
    <row r="327" spans="1:4" s="51" customFormat="1" x14ac:dyDescent="0.25">
      <c r="A327" s="85" t="s">
        <v>61</v>
      </c>
      <c r="B327" s="75" t="s">
        <v>778</v>
      </c>
      <c r="C327" s="76">
        <v>120</v>
      </c>
      <c r="D327" s="77" t="s">
        <v>732</v>
      </c>
    </row>
    <row r="328" spans="1:4" s="51" customFormat="1" x14ac:dyDescent="0.25">
      <c r="A328" s="59" t="s">
        <v>126</v>
      </c>
      <c r="B328" s="45" t="s">
        <v>311</v>
      </c>
      <c r="C328" s="46">
        <v>80</v>
      </c>
      <c r="D328" s="47" t="s">
        <v>715</v>
      </c>
    </row>
    <row r="329" spans="1:4" s="51" customFormat="1" x14ac:dyDescent="0.25">
      <c r="A329" s="89" t="s">
        <v>708</v>
      </c>
      <c r="B329" s="49" t="s">
        <v>709</v>
      </c>
      <c r="C329" s="46">
        <v>17</v>
      </c>
      <c r="D329" s="47">
        <v>2</v>
      </c>
    </row>
    <row r="330" spans="1:4" s="51" customFormat="1" x14ac:dyDescent="0.25">
      <c r="A330" s="83" t="s">
        <v>448</v>
      </c>
      <c r="B330" s="45" t="s">
        <v>926</v>
      </c>
      <c r="C330" s="63">
        <v>14</v>
      </c>
      <c r="D330" s="47">
        <v>1</v>
      </c>
    </row>
    <row r="331" spans="1:4" s="51" customFormat="1" x14ac:dyDescent="0.25">
      <c r="A331" s="62" t="s">
        <v>696</v>
      </c>
      <c r="B331" s="45" t="s">
        <v>697</v>
      </c>
      <c r="C331" s="46">
        <v>26</v>
      </c>
      <c r="D331" s="47">
        <v>2</v>
      </c>
    </row>
    <row r="332" spans="1:4" s="51" customFormat="1" x14ac:dyDescent="0.25">
      <c r="A332" s="83" t="s">
        <v>228</v>
      </c>
      <c r="B332" s="45" t="s">
        <v>384</v>
      </c>
      <c r="C332" s="63">
        <v>8</v>
      </c>
      <c r="D332" s="47" t="s">
        <v>715</v>
      </c>
    </row>
    <row r="333" spans="1:4" s="51" customFormat="1" x14ac:dyDescent="0.25">
      <c r="A333" s="83" t="s">
        <v>63</v>
      </c>
      <c r="B333" s="45" t="s">
        <v>768</v>
      </c>
      <c r="C333" s="63">
        <v>90</v>
      </c>
      <c r="D333" s="47" t="s">
        <v>715</v>
      </c>
    </row>
    <row r="334" spans="1:4" s="51" customFormat="1" x14ac:dyDescent="0.25">
      <c r="A334" s="62" t="s">
        <v>995</v>
      </c>
      <c r="B334" s="45" t="s">
        <v>996</v>
      </c>
      <c r="C334" s="46">
        <v>4</v>
      </c>
      <c r="D334" s="47"/>
    </row>
    <row r="335" spans="1:4" s="51" customFormat="1" x14ac:dyDescent="0.25">
      <c r="A335" s="85" t="s">
        <v>981</v>
      </c>
      <c r="B335" s="75" t="s">
        <v>385</v>
      </c>
      <c r="C335" s="76">
        <v>1</v>
      </c>
      <c r="D335" s="77">
        <v>1</v>
      </c>
    </row>
    <row r="336" spans="1:4" s="51" customFormat="1" x14ac:dyDescent="0.25">
      <c r="A336" s="62" t="s">
        <v>171</v>
      </c>
      <c r="B336" s="54" t="s">
        <v>702</v>
      </c>
      <c r="C336" s="55">
        <v>6</v>
      </c>
      <c r="D336" s="56">
        <v>2</v>
      </c>
    </row>
    <row r="337" spans="1:4" s="51" customFormat="1" x14ac:dyDescent="0.25">
      <c r="A337" s="59" t="s">
        <v>701</v>
      </c>
      <c r="B337" s="45" t="s">
        <v>925</v>
      </c>
      <c r="C337" s="46">
        <v>6</v>
      </c>
      <c r="D337" s="47">
        <v>2</v>
      </c>
    </row>
    <row r="338" spans="1:4" s="51" customFormat="1" x14ac:dyDescent="0.25">
      <c r="A338" s="59" t="s">
        <v>127</v>
      </c>
      <c r="B338" s="45" t="s">
        <v>546</v>
      </c>
      <c r="C338" s="46">
        <v>3</v>
      </c>
      <c r="D338" s="47">
        <v>2</v>
      </c>
    </row>
    <row r="339" spans="1:4" s="51" customFormat="1" x14ac:dyDescent="0.25">
      <c r="A339" s="59" t="s">
        <v>932</v>
      </c>
      <c r="B339" s="45" t="s">
        <v>547</v>
      </c>
      <c r="C339" s="46">
        <v>6</v>
      </c>
      <c r="D339" s="47">
        <v>2</v>
      </c>
    </row>
    <row r="340" spans="1:4" s="51" customFormat="1" x14ac:dyDescent="0.25">
      <c r="A340" s="83" t="s">
        <v>235</v>
      </c>
      <c r="B340" s="45" t="s">
        <v>548</v>
      </c>
      <c r="C340" s="63">
        <v>42</v>
      </c>
      <c r="D340" s="47">
        <v>1</v>
      </c>
    </row>
    <row r="341" spans="1:4" s="51" customFormat="1" x14ac:dyDescent="0.25">
      <c r="A341" s="83" t="s">
        <v>237</v>
      </c>
      <c r="B341" s="45" t="s">
        <v>786</v>
      </c>
      <c r="C341" s="63">
        <v>57</v>
      </c>
      <c r="D341" s="47">
        <v>1</v>
      </c>
    </row>
    <row r="342" spans="1:4" s="51" customFormat="1" x14ac:dyDescent="0.25">
      <c r="A342" s="83" t="s">
        <v>236</v>
      </c>
      <c r="B342" s="45" t="s">
        <v>785</v>
      </c>
      <c r="C342" s="63">
        <v>57</v>
      </c>
      <c r="D342" s="47">
        <v>1</v>
      </c>
    </row>
    <row r="343" spans="1:4" s="51" customFormat="1" x14ac:dyDescent="0.25">
      <c r="A343" s="62" t="s">
        <v>699</v>
      </c>
      <c r="B343" s="45" t="s">
        <v>700</v>
      </c>
      <c r="C343" s="46">
        <v>36</v>
      </c>
      <c r="D343" s="47">
        <v>2</v>
      </c>
    </row>
    <row r="344" spans="1:4" s="51" customFormat="1" x14ac:dyDescent="0.25">
      <c r="A344" s="59" t="s">
        <v>153</v>
      </c>
      <c r="B344" s="45" t="s">
        <v>710</v>
      </c>
      <c r="C344" s="46">
        <v>24</v>
      </c>
      <c r="D344" s="47">
        <v>1</v>
      </c>
    </row>
    <row r="345" spans="1:4" s="51" customFormat="1" x14ac:dyDescent="0.25">
      <c r="A345" s="59" t="s">
        <v>73</v>
      </c>
      <c r="B345" s="49" t="s">
        <v>714</v>
      </c>
      <c r="C345" s="46">
        <v>65</v>
      </c>
      <c r="D345" s="47">
        <v>1</v>
      </c>
    </row>
    <row r="346" spans="1:4" s="51" customFormat="1" x14ac:dyDescent="0.25">
      <c r="A346" s="62" t="s">
        <v>933</v>
      </c>
      <c r="B346" s="49" t="s">
        <v>550</v>
      </c>
      <c r="C346" s="46">
        <v>8</v>
      </c>
      <c r="D346" s="47">
        <v>1</v>
      </c>
    </row>
    <row r="347" spans="1:4" s="51" customFormat="1" x14ac:dyDescent="0.25">
      <c r="A347" s="62" t="s">
        <v>172</v>
      </c>
      <c r="B347" s="54" t="s">
        <v>703</v>
      </c>
      <c r="C347" s="55">
        <v>20</v>
      </c>
      <c r="D347" s="56">
        <v>1</v>
      </c>
    </row>
    <row r="348" spans="1:4" s="51" customFormat="1" x14ac:dyDescent="0.25">
      <c r="A348" s="59" t="s">
        <v>154</v>
      </c>
      <c r="B348" s="45" t="s">
        <v>711</v>
      </c>
      <c r="C348" s="46">
        <v>2</v>
      </c>
      <c r="D348" s="47">
        <v>1</v>
      </c>
    </row>
    <row r="349" spans="1:4" s="79" customFormat="1" x14ac:dyDescent="0.25">
      <c r="A349" s="62" t="s">
        <v>368</v>
      </c>
      <c r="B349" s="73" t="s">
        <v>551</v>
      </c>
      <c r="C349" s="46">
        <v>8</v>
      </c>
      <c r="D349" s="47">
        <v>1</v>
      </c>
    </row>
    <row r="350" spans="1:4" s="79" customFormat="1" x14ac:dyDescent="0.25">
      <c r="A350" s="62" t="s">
        <v>155</v>
      </c>
      <c r="B350" s="49" t="s">
        <v>552</v>
      </c>
      <c r="C350" s="46">
        <v>1.8</v>
      </c>
      <c r="D350" s="47">
        <v>10</v>
      </c>
    </row>
    <row r="351" spans="1:4" s="79" customFormat="1" x14ac:dyDescent="0.25">
      <c r="A351" s="59" t="s">
        <v>79</v>
      </c>
      <c r="B351" s="45" t="s">
        <v>663</v>
      </c>
      <c r="C351" s="53" t="s">
        <v>664</v>
      </c>
      <c r="D351" s="47">
        <v>1</v>
      </c>
    </row>
    <row r="352" spans="1:4" s="51" customFormat="1" x14ac:dyDescent="0.25">
      <c r="A352" s="59" t="s">
        <v>202</v>
      </c>
      <c r="B352" s="45" t="s">
        <v>663</v>
      </c>
      <c r="C352" s="53" t="s">
        <v>665</v>
      </c>
      <c r="D352" s="47">
        <v>1</v>
      </c>
    </row>
    <row r="353" spans="1:4" s="51" customFormat="1" x14ac:dyDescent="0.25">
      <c r="A353" s="85" t="s">
        <v>80</v>
      </c>
      <c r="B353" s="75" t="s">
        <v>381</v>
      </c>
      <c r="C353" s="76">
        <v>7.5</v>
      </c>
      <c r="D353" s="77" t="s">
        <v>715</v>
      </c>
    </row>
    <row r="354" spans="1:4" s="51" customFormat="1" x14ac:dyDescent="0.25">
      <c r="A354" s="85" t="s">
        <v>81</v>
      </c>
      <c r="B354" s="75" t="s">
        <v>383</v>
      </c>
      <c r="C354" s="76">
        <v>7</v>
      </c>
      <c r="D354" s="77" t="s">
        <v>715</v>
      </c>
    </row>
    <row r="355" spans="1:4" s="51" customFormat="1" x14ac:dyDescent="0.25">
      <c r="A355" s="83" t="s">
        <v>230</v>
      </c>
      <c r="B355" s="45" t="s">
        <v>231</v>
      </c>
      <c r="C355" s="63">
        <v>6</v>
      </c>
      <c r="D355" s="47" t="s">
        <v>715</v>
      </c>
    </row>
    <row r="356" spans="1:4" s="51" customFormat="1" x14ac:dyDescent="0.25">
      <c r="A356" s="59" t="s">
        <v>201</v>
      </c>
      <c r="B356" s="45" t="s">
        <v>553</v>
      </c>
      <c r="C356" s="46">
        <v>4</v>
      </c>
      <c r="D356" s="47">
        <v>1</v>
      </c>
    </row>
    <row r="357" spans="1:4" s="51" customFormat="1" x14ac:dyDescent="0.25">
      <c r="A357" s="59" t="s">
        <v>165</v>
      </c>
      <c r="B357" s="45" t="s">
        <v>355</v>
      </c>
      <c r="C357" s="46">
        <v>450</v>
      </c>
      <c r="D357" s="47" t="s">
        <v>715</v>
      </c>
    </row>
    <row r="358" spans="1:4" s="51" customFormat="1" x14ac:dyDescent="0.25">
      <c r="A358" s="59" t="s">
        <v>166</v>
      </c>
      <c r="B358" s="45" t="s">
        <v>356</v>
      </c>
      <c r="C358" s="46">
        <v>455</v>
      </c>
      <c r="D358" s="47" t="s">
        <v>715</v>
      </c>
    </row>
    <row r="359" spans="1:4" s="51" customFormat="1" x14ac:dyDescent="0.25">
      <c r="A359" s="59" t="s">
        <v>167</v>
      </c>
      <c r="B359" s="45" t="s">
        <v>357</v>
      </c>
      <c r="C359" s="46">
        <v>460</v>
      </c>
      <c r="D359" s="47" t="s">
        <v>715</v>
      </c>
    </row>
    <row r="360" spans="1:4" s="51" customFormat="1" x14ac:dyDescent="0.25">
      <c r="A360" s="59" t="s">
        <v>168</v>
      </c>
      <c r="B360" s="45" t="s">
        <v>358</v>
      </c>
      <c r="C360" s="46">
        <v>465</v>
      </c>
      <c r="D360" s="47" t="s">
        <v>715</v>
      </c>
    </row>
    <row r="361" spans="1:4" s="51" customFormat="1" x14ac:dyDescent="0.25">
      <c r="A361" s="59" t="s">
        <v>169</v>
      </c>
      <c r="B361" s="45" t="s">
        <v>359</v>
      </c>
      <c r="C361" s="46">
        <v>475</v>
      </c>
      <c r="D361" s="47" t="s">
        <v>715</v>
      </c>
    </row>
    <row r="362" spans="1:4" s="51" customFormat="1" x14ac:dyDescent="0.25">
      <c r="A362" s="59" t="s">
        <v>170</v>
      </c>
      <c r="B362" s="45" t="s">
        <v>360</v>
      </c>
      <c r="C362" s="46">
        <v>480</v>
      </c>
      <c r="D362" s="47" t="s">
        <v>715</v>
      </c>
    </row>
    <row r="363" spans="1:4" s="51" customFormat="1" x14ac:dyDescent="0.25">
      <c r="A363" s="86" t="s">
        <v>469</v>
      </c>
      <c r="B363" s="57" t="s">
        <v>918</v>
      </c>
      <c r="C363" s="66">
        <v>6</v>
      </c>
      <c r="D363" s="56" t="s">
        <v>633</v>
      </c>
    </row>
    <row r="364" spans="1:4" s="51" customFormat="1" x14ac:dyDescent="0.25">
      <c r="A364" s="62" t="s">
        <v>195</v>
      </c>
      <c r="B364" s="45" t="s">
        <v>554</v>
      </c>
      <c r="C364" s="46">
        <v>15</v>
      </c>
      <c r="D364" s="47">
        <v>1</v>
      </c>
    </row>
    <row r="365" spans="1:4" s="51" customFormat="1" x14ac:dyDescent="0.25">
      <c r="A365" s="62" t="s">
        <v>195</v>
      </c>
      <c r="B365" s="45" t="s">
        <v>554</v>
      </c>
      <c r="C365" s="46">
        <v>15</v>
      </c>
      <c r="D365" s="47">
        <v>1</v>
      </c>
    </row>
    <row r="366" spans="1:4" s="51" customFormat="1" x14ac:dyDescent="0.25">
      <c r="A366" s="59" t="s">
        <v>87</v>
      </c>
      <c r="B366" s="45" t="s">
        <v>555</v>
      </c>
      <c r="C366" s="46">
        <v>4.4000000000000004</v>
      </c>
      <c r="D366" s="47">
        <v>10</v>
      </c>
    </row>
    <row r="367" spans="1:4" s="51" customFormat="1" x14ac:dyDescent="0.25">
      <c r="A367" s="59" t="s">
        <v>193</v>
      </c>
      <c r="B367" s="45" t="s">
        <v>661</v>
      </c>
      <c r="C367" s="46">
        <v>60</v>
      </c>
      <c r="D367" s="47">
        <v>1</v>
      </c>
    </row>
    <row r="368" spans="1:4" s="79" customFormat="1" x14ac:dyDescent="0.25">
      <c r="A368" s="62" t="s">
        <v>443</v>
      </c>
      <c r="B368" s="45" t="s">
        <v>656</v>
      </c>
      <c r="C368" s="46">
        <v>68</v>
      </c>
      <c r="D368" s="47">
        <v>1</v>
      </c>
    </row>
    <row r="369" spans="1:4" s="51" customFormat="1" x14ac:dyDescent="0.25">
      <c r="A369" s="62" t="s">
        <v>182</v>
      </c>
      <c r="B369" s="45" t="s">
        <v>658</v>
      </c>
      <c r="C369" s="46">
        <v>76</v>
      </c>
      <c r="D369" s="47">
        <v>1</v>
      </c>
    </row>
    <row r="370" spans="1:4" s="51" customFormat="1" x14ac:dyDescent="0.25">
      <c r="A370" s="62" t="s">
        <v>182</v>
      </c>
      <c r="B370" s="45" t="s">
        <v>706</v>
      </c>
      <c r="C370" s="46">
        <v>70</v>
      </c>
      <c r="D370" s="47">
        <v>1</v>
      </c>
    </row>
    <row r="371" spans="1:4" s="51" customFormat="1" x14ac:dyDescent="0.25">
      <c r="A371" s="85" t="s">
        <v>94</v>
      </c>
      <c r="B371" s="75" t="s">
        <v>959</v>
      </c>
      <c r="C371" s="76">
        <v>56</v>
      </c>
      <c r="D371" s="77" t="s">
        <v>633</v>
      </c>
    </row>
    <row r="372" spans="1:4" s="51" customFormat="1" x14ac:dyDescent="0.25">
      <c r="A372" s="83" t="s">
        <v>233</v>
      </c>
      <c r="B372" s="45" t="s">
        <v>234</v>
      </c>
      <c r="C372" s="63">
        <v>8</v>
      </c>
      <c r="D372" s="47" t="s">
        <v>715</v>
      </c>
    </row>
    <row r="373" spans="1:4" s="51" customFormat="1" x14ac:dyDescent="0.25">
      <c r="A373" s="62" t="s">
        <v>181</v>
      </c>
      <c r="B373" s="45" t="s">
        <v>494</v>
      </c>
      <c r="C373" s="46">
        <v>280</v>
      </c>
      <c r="D373" s="47"/>
    </row>
    <row r="374" spans="1:4" s="51" customFormat="1" x14ac:dyDescent="0.25">
      <c r="A374" s="62" t="s">
        <v>705</v>
      </c>
      <c r="B374" s="45" t="s">
        <v>545</v>
      </c>
      <c r="C374" s="46">
        <v>160</v>
      </c>
      <c r="D374" s="47"/>
    </row>
    <row r="375" spans="1:4" s="51" customFormat="1" x14ac:dyDescent="0.25">
      <c r="A375" s="62" t="s">
        <v>179</v>
      </c>
      <c r="B375" s="57" t="s">
        <v>556</v>
      </c>
      <c r="C375" s="55">
        <v>30</v>
      </c>
      <c r="D375" s="56">
        <v>1</v>
      </c>
    </row>
    <row r="376" spans="1:4" s="51" customFormat="1" x14ac:dyDescent="0.25">
      <c r="A376" s="59" t="s">
        <v>287</v>
      </c>
      <c r="B376" s="61" t="s">
        <v>557</v>
      </c>
      <c r="C376" s="46">
        <v>1060</v>
      </c>
      <c r="D376" s="47" t="s">
        <v>715</v>
      </c>
    </row>
    <row r="377" spans="1:4" s="51" customFormat="1" x14ac:dyDescent="0.25">
      <c r="A377" s="62" t="s">
        <v>180</v>
      </c>
      <c r="B377" s="57" t="s">
        <v>558</v>
      </c>
      <c r="C377" s="55">
        <v>4</v>
      </c>
      <c r="D377" s="56">
        <v>1</v>
      </c>
    </row>
    <row r="378" spans="1:4" s="51" customFormat="1" x14ac:dyDescent="0.25">
      <c r="A378" s="59" t="s">
        <v>174</v>
      </c>
      <c r="B378" s="61" t="s">
        <v>559</v>
      </c>
      <c r="C378" s="46">
        <v>1180</v>
      </c>
      <c r="D378" s="47" t="s">
        <v>715</v>
      </c>
    </row>
    <row r="379" spans="1:4" s="51" customFormat="1" x14ac:dyDescent="0.25">
      <c r="A379" s="59" t="s">
        <v>175</v>
      </c>
      <c r="B379" s="61" t="s">
        <v>560</v>
      </c>
      <c r="C379" s="46">
        <v>1200</v>
      </c>
      <c r="D379" s="47" t="s">
        <v>715</v>
      </c>
    </row>
    <row r="380" spans="1:4" s="79" customFormat="1" x14ac:dyDescent="0.25">
      <c r="A380" s="59" t="s">
        <v>176</v>
      </c>
      <c r="B380" s="61" t="s">
        <v>561</v>
      </c>
      <c r="C380" s="46">
        <v>1290</v>
      </c>
      <c r="D380" s="47" t="s">
        <v>715</v>
      </c>
    </row>
    <row r="381" spans="1:4" s="79" customFormat="1" x14ac:dyDescent="0.25">
      <c r="A381" s="59" t="s">
        <v>177</v>
      </c>
      <c r="B381" s="61" t="s">
        <v>562</v>
      </c>
      <c r="C381" s="46">
        <v>1320</v>
      </c>
      <c r="D381" s="47" t="s">
        <v>715</v>
      </c>
    </row>
    <row r="382" spans="1:4" s="79" customFormat="1" x14ac:dyDescent="0.25">
      <c r="A382" s="59" t="s">
        <v>717</v>
      </c>
      <c r="B382" s="61" t="s">
        <v>718</v>
      </c>
      <c r="C382" s="46">
        <v>1350</v>
      </c>
      <c r="D382" s="47" t="s">
        <v>715</v>
      </c>
    </row>
    <row r="383" spans="1:4" s="79" customFormat="1" x14ac:dyDescent="0.25">
      <c r="A383" s="62" t="s">
        <v>983</v>
      </c>
      <c r="B383" s="49" t="s">
        <v>984</v>
      </c>
      <c r="C383" s="46">
        <v>14</v>
      </c>
      <c r="D383" s="47">
        <v>1</v>
      </c>
    </row>
    <row r="384" spans="1:4" s="79" customFormat="1" x14ac:dyDescent="0.25">
      <c r="A384" s="85" t="s">
        <v>244</v>
      </c>
      <c r="B384" s="75" t="s">
        <v>817</v>
      </c>
      <c r="C384" s="76">
        <v>26</v>
      </c>
      <c r="D384" s="77">
        <v>1</v>
      </c>
    </row>
    <row r="385" spans="1:4" s="79" customFormat="1" x14ac:dyDescent="0.25">
      <c r="A385" s="85" t="s">
        <v>245</v>
      </c>
      <c r="B385" s="75" t="s">
        <v>818</v>
      </c>
      <c r="C385" s="76">
        <v>27</v>
      </c>
      <c r="D385" s="77">
        <v>1</v>
      </c>
    </row>
    <row r="386" spans="1:4" s="79" customFormat="1" x14ac:dyDescent="0.25">
      <c r="A386" s="85" t="s">
        <v>246</v>
      </c>
      <c r="B386" s="75" t="s">
        <v>819</v>
      </c>
      <c r="C386" s="76">
        <v>28</v>
      </c>
      <c r="D386" s="77">
        <v>1</v>
      </c>
    </row>
    <row r="387" spans="1:4" s="51" customFormat="1" x14ac:dyDescent="0.25">
      <c r="A387" s="85" t="s">
        <v>247</v>
      </c>
      <c r="B387" s="75" t="s">
        <v>820</v>
      </c>
      <c r="C387" s="76">
        <v>29</v>
      </c>
      <c r="D387" s="77">
        <v>1</v>
      </c>
    </row>
    <row r="388" spans="1:4" s="79" customFormat="1" x14ac:dyDescent="0.25">
      <c r="A388" s="85" t="s">
        <v>102</v>
      </c>
      <c r="B388" s="75" t="s">
        <v>821</v>
      </c>
      <c r="C388" s="76">
        <v>1</v>
      </c>
      <c r="D388" s="77">
        <v>1</v>
      </c>
    </row>
    <row r="389" spans="1:4" s="51" customFormat="1" x14ac:dyDescent="0.25">
      <c r="A389" s="85" t="s">
        <v>798</v>
      </c>
      <c r="B389" s="75" t="s">
        <v>970</v>
      </c>
      <c r="C389" s="76">
        <v>2</v>
      </c>
      <c r="D389" s="77">
        <v>1</v>
      </c>
    </row>
    <row r="390" spans="1:4" s="51" customFormat="1" x14ac:dyDescent="0.25">
      <c r="A390" s="85" t="s">
        <v>797</v>
      </c>
      <c r="B390" s="75" t="s">
        <v>969</v>
      </c>
      <c r="C390" s="76">
        <v>8</v>
      </c>
      <c r="D390" s="77">
        <v>1</v>
      </c>
    </row>
    <row r="391" spans="1:4" s="51" customFormat="1" x14ac:dyDescent="0.25">
      <c r="A391" s="59" t="s">
        <v>204</v>
      </c>
      <c r="B391" s="45" t="s">
        <v>639</v>
      </c>
      <c r="C391" s="46">
        <v>3.5</v>
      </c>
      <c r="D391" s="52"/>
    </row>
    <row r="392" spans="1:4" s="51" customFormat="1" x14ac:dyDescent="0.25">
      <c r="A392" s="85" t="s">
        <v>799</v>
      </c>
      <c r="B392" s="75" t="s">
        <v>518</v>
      </c>
      <c r="C392" s="76">
        <v>2</v>
      </c>
      <c r="D392" s="77" t="s">
        <v>715</v>
      </c>
    </row>
    <row r="393" spans="1:4" s="51" customFormat="1" x14ac:dyDescent="0.25">
      <c r="A393" s="59" t="s">
        <v>300</v>
      </c>
      <c r="B393" s="45" t="s">
        <v>636</v>
      </c>
      <c r="C393" s="46">
        <v>9</v>
      </c>
      <c r="D393" s="47" t="s">
        <v>638</v>
      </c>
    </row>
    <row r="394" spans="1:4" s="51" customFormat="1" x14ac:dyDescent="0.25">
      <c r="A394" s="83" t="s">
        <v>392</v>
      </c>
      <c r="B394" s="45" t="s">
        <v>872</v>
      </c>
      <c r="C394" s="63">
        <v>1</v>
      </c>
      <c r="D394" s="47">
        <v>1</v>
      </c>
    </row>
    <row r="395" spans="1:4" s="51" customFormat="1" x14ac:dyDescent="0.25">
      <c r="A395" s="83" t="s">
        <v>893</v>
      </c>
      <c r="B395" s="45" t="s">
        <v>894</v>
      </c>
      <c r="C395" s="63">
        <v>130</v>
      </c>
      <c r="D395" s="47" t="s">
        <v>732</v>
      </c>
    </row>
    <row r="396" spans="1:4" s="51" customFormat="1" x14ac:dyDescent="0.25">
      <c r="A396" s="86" t="s">
        <v>921</v>
      </c>
      <c r="B396" s="57" t="s">
        <v>594</v>
      </c>
      <c r="C396" s="66">
        <v>1.5</v>
      </c>
      <c r="D396" s="56" t="s">
        <v>633</v>
      </c>
    </row>
    <row r="397" spans="1:4" s="51" customFormat="1" x14ac:dyDescent="0.25">
      <c r="A397" s="59" t="s">
        <v>645</v>
      </c>
      <c r="B397" s="45" t="s">
        <v>646</v>
      </c>
      <c r="C397" s="46">
        <v>4.3</v>
      </c>
      <c r="D397" s="47" t="s">
        <v>641</v>
      </c>
    </row>
    <row r="398" spans="1:4" s="51" customFormat="1" x14ac:dyDescent="0.25">
      <c r="A398" s="59" t="s">
        <v>647</v>
      </c>
      <c r="B398" s="45" t="s">
        <v>648</v>
      </c>
      <c r="C398" s="46">
        <v>4.5999999999999996</v>
      </c>
      <c r="D398" s="47" t="s">
        <v>642</v>
      </c>
    </row>
    <row r="399" spans="1:4" s="79" customFormat="1" x14ac:dyDescent="0.25">
      <c r="A399" s="59" t="s">
        <v>298</v>
      </c>
      <c r="B399" s="45" t="s">
        <v>563</v>
      </c>
      <c r="C399" s="46">
        <v>2</v>
      </c>
      <c r="D399" s="47" t="s">
        <v>644</v>
      </c>
    </row>
    <row r="400" spans="1:4" s="51" customFormat="1" x14ac:dyDescent="0.25">
      <c r="A400" s="59" t="s">
        <v>432</v>
      </c>
      <c r="B400" s="45" t="s">
        <v>648</v>
      </c>
      <c r="C400" s="46">
        <v>4.8</v>
      </c>
      <c r="D400" s="47" t="s">
        <v>643</v>
      </c>
    </row>
    <row r="401" spans="1:4" s="79" customFormat="1" x14ac:dyDescent="0.25">
      <c r="A401" s="83" t="s">
        <v>1033</v>
      </c>
      <c r="B401" s="45" t="s">
        <v>1034</v>
      </c>
      <c r="C401" s="63">
        <v>12</v>
      </c>
      <c r="D401" s="47" t="s">
        <v>633</v>
      </c>
    </row>
    <row r="402" spans="1:4" s="79" customFormat="1" x14ac:dyDescent="0.25">
      <c r="A402" s="83" t="s">
        <v>1023</v>
      </c>
      <c r="B402" s="45" t="s">
        <v>1024</v>
      </c>
      <c r="C402" s="63">
        <v>46</v>
      </c>
      <c r="D402" s="47">
        <v>1</v>
      </c>
    </row>
    <row r="403" spans="1:4" s="79" customFormat="1" x14ac:dyDescent="0.25">
      <c r="A403" s="59" t="s">
        <v>196</v>
      </c>
      <c r="B403" s="45" t="s">
        <v>564</v>
      </c>
      <c r="C403" s="46">
        <v>5.6</v>
      </c>
      <c r="D403" s="47" t="s">
        <v>633</v>
      </c>
    </row>
    <row r="404" spans="1:4" s="51" customFormat="1" x14ac:dyDescent="0.25">
      <c r="A404" s="62" t="s">
        <v>299</v>
      </c>
      <c r="B404" s="45" t="s">
        <v>565</v>
      </c>
      <c r="C404" s="46">
        <v>9</v>
      </c>
      <c r="D404" s="47">
        <v>1</v>
      </c>
    </row>
    <row r="405" spans="1:4" s="95" customFormat="1" x14ac:dyDescent="0.25">
      <c r="A405" s="81" t="s">
        <v>197</v>
      </c>
      <c r="B405" s="75" t="s">
        <v>963</v>
      </c>
      <c r="C405" s="78">
        <v>7.4</v>
      </c>
      <c r="D405" s="77" t="s">
        <v>633</v>
      </c>
    </row>
    <row r="406" spans="1:4" s="95" customFormat="1" x14ac:dyDescent="0.25">
      <c r="A406" s="83" t="s">
        <v>197</v>
      </c>
      <c r="B406" s="45" t="s">
        <v>566</v>
      </c>
      <c r="C406" s="63">
        <v>7.4</v>
      </c>
      <c r="D406" s="47" t="s">
        <v>633</v>
      </c>
    </row>
    <row r="407" spans="1:4" s="95" customFormat="1" x14ac:dyDescent="0.25">
      <c r="A407" s="85" t="s">
        <v>794</v>
      </c>
      <c r="B407" s="75" t="s">
        <v>795</v>
      </c>
      <c r="C407" s="76">
        <v>3.4</v>
      </c>
      <c r="D407" s="77" t="s">
        <v>715</v>
      </c>
    </row>
    <row r="408" spans="1:4" s="95" customFormat="1" x14ac:dyDescent="0.25">
      <c r="A408" s="85" t="s">
        <v>804</v>
      </c>
      <c r="B408" s="75" t="s">
        <v>977</v>
      </c>
      <c r="C408" s="76">
        <v>10</v>
      </c>
      <c r="D408" s="77" t="s">
        <v>715</v>
      </c>
    </row>
    <row r="409" spans="1:4" s="95" customFormat="1" x14ac:dyDescent="0.25">
      <c r="A409" s="85" t="s">
        <v>796</v>
      </c>
      <c r="B409" s="75" t="s">
        <v>968</v>
      </c>
      <c r="C409" s="76">
        <v>9</v>
      </c>
      <c r="D409" s="77" t="s">
        <v>715</v>
      </c>
    </row>
    <row r="410" spans="1:4" s="95" customFormat="1" x14ac:dyDescent="0.25">
      <c r="A410" s="83" t="s">
        <v>1025</v>
      </c>
      <c r="B410" s="45" t="s">
        <v>1026</v>
      </c>
      <c r="C410" s="63">
        <v>3</v>
      </c>
      <c r="D410" s="47" t="s">
        <v>633</v>
      </c>
    </row>
    <row r="411" spans="1:4" s="95" customFormat="1" x14ac:dyDescent="0.25">
      <c r="A411" s="83" t="s">
        <v>1027</v>
      </c>
      <c r="B411" s="45" t="s">
        <v>1028</v>
      </c>
      <c r="C411" s="63">
        <v>26</v>
      </c>
      <c r="D411" s="47" t="s">
        <v>715</v>
      </c>
    </row>
    <row r="412" spans="1:4" s="51" customFormat="1" x14ac:dyDescent="0.25">
      <c r="A412" s="83" t="s">
        <v>776</v>
      </c>
      <c r="B412" s="45" t="s">
        <v>777</v>
      </c>
      <c r="C412" s="63">
        <v>0</v>
      </c>
      <c r="D412" s="47">
        <v>1</v>
      </c>
    </row>
    <row r="413" spans="1:4" s="51" customFormat="1" x14ac:dyDescent="0.25">
      <c r="A413" s="59" t="s">
        <v>999</v>
      </c>
      <c r="B413" s="45" t="s">
        <v>567</v>
      </c>
      <c r="C413" s="46">
        <v>100</v>
      </c>
      <c r="D413" s="47">
        <v>1</v>
      </c>
    </row>
    <row r="414" spans="1:4" s="51" customFormat="1" x14ac:dyDescent="0.25">
      <c r="A414" s="59" t="s">
        <v>205</v>
      </c>
      <c r="B414" s="45" t="s">
        <v>568</v>
      </c>
      <c r="C414" s="46">
        <v>150</v>
      </c>
      <c r="D414" s="47">
        <v>1</v>
      </c>
    </row>
    <row r="415" spans="1:4" s="79" customFormat="1" x14ac:dyDescent="0.25">
      <c r="A415" s="62" t="s">
        <v>445</v>
      </c>
      <c r="B415" s="49" t="s">
        <v>569</v>
      </c>
      <c r="C415" s="46">
        <v>9</v>
      </c>
      <c r="D415" s="47">
        <v>1</v>
      </c>
    </row>
    <row r="416" spans="1:4" s="79" customFormat="1" x14ac:dyDescent="0.25">
      <c r="A416" s="85" t="s">
        <v>238</v>
      </c>
      <c r="B416" s="75" t="s">
        <v>570</v>
      </c>
      <c r="C416" s="76">
        <v>4</v>
      </c>
      <c r="D416" s="77">
        <v>1</v>
      </c>
    </row>
    <row r="417" spans="1:4" s="51" customFormat="1" x14ac:dyDescent="0.25">
      <c r="A417" s="85" t="s">
        <v>809</v>
      </c>
      <c r="B417" s="75" t="s">
        <v>572</v>
      </c>
      <c r="C417" s="76">
        <v>3</v>
      </c>
      <c r="D417" s="77" t="s">
        <v>633</v>
      </c>
    </row>
    <row r="418" spans="1:4" s="79" customFormat="1" x14ac:dyDescent="0.25">
      <c r="A418" s="59" t="s">
        <v>203</v>
      </c>
      <c r="B418" s="45" t="s">
        <v>571</v>
      </c>
      <c r="C418" s="46">
        <v>1.6</v>
      </c>
      <c r="D418" s="52"/>
    </row>
    <row r="419" spans="1:4" s="51" customFormat="1" x14ac:dyDescent="0.25">
      <c r="A419" s="85" t="s">
        <v>240</v>
      </c>
      <c r="B419" s="75" t="s">
        <v>572</v>
      </c>
      <c r="C419" s="76">
        <v>4</v>
      </c>
      <c r="D419" s="77" t="s">
        <v>633</v>
      </c>
    </row>
    <row r="420" spans="1:4" s="79" customFormat="1" x14ac:dyDescent="0.25">
      <c r="A420" s="83" t="s">
        <v>240</v>
      </c>
      <c r="B420" s="45" t="s">
        <v>572</v>
      </c>
      <c r="C420" s="63">
        <v>3</v>
      </c>
      <c r="D420" s="47" t="s">
        <v>633</v>
      </c>
    </row>
    <row r="421" spans="1:4" s="51" customFormat="1" x14ac:dyDescent="0.25">
      <c r="A421" s="85" t="s">
        <v>802</v>
      </c>
      <c r="B421" s="75" t="s">
        <v>803</v>
      </c>
      <c r="C421" s="76">
        <v>4</v>
      </c>
      <c r="D421" s="77" t="s">
        <v>633</v>
      </c>
    </row>
    <row r="422" spans="1:4" s="51" customFormat="1" x14ac:dyDescent="0.25">
      <c r="A422" s="62" t="s">
        <v>367</v>
      </c>
      <c r="B422" s="49" t="s">
        <v>573</v>
      </c>
      <c r="C422" s="46">
        <v>150</v>
      </c>
      <c r="D422" s="47">
        <v>1</v>
      </c>
    </row>
    <row r="423" spans="1:4" s="79" customFormat="1" x14ac:dyDescent="0.25">
      <c r="A423" s="62" t="s">
        <v>367</v>
      </c>
      <c r="B423" s="45" t="s">
        <v>573</v>
      </c>
      <c r="C423" s="46">
        <v>150</v>
      </c>
      <c r="D423" s="47">
        <v>1</v>
      </c>
    </row>
    <row r="424" spans="1:4" s="51" customFormat="1" x14ac:dyDescent="0.25">
      <c r="A424" s="85" t="s">
        <v>450</v>
      </c>
      <c r="B424" s="75" t="s">
        <v>788</v>
      </c>
      <c r="C424" s="76">
        <v>5</v>
      </c>
      <c r="D424" s="77" t="s">
        <v>633</v>
      </c>
    </row>
    <row r="425" spans="1:4" s="79" customFormat="1" x14ac:dyDescent="0.25">
      <c r="A425" s="83" t="s">
        <v>241</v>
      </c>
      <c r="B425" s="45" t="s">
        <v>574</v>
      </c>
      <c r="C425" s="63">
        <v>11</v>
      </c>
      <c r="D425" s="47">
        <v>1</v>
      </c>
    </row>
    <row r="426" spans="1:4" s="51" customFormat="1" x14ac:dyDescent="0.25">
      <c r="A426" s="85" t="s">
        <v>810</v>
      </c>
      <c r="B426" s="75" t="s">
        <v>574</v>
      </c>
      <c r="C426" s="76">
        <v>11</v>
      </c>
      <c r="D426" s="77">
        <v>1</v>
      </c>
    </row>
    <row r="427" spans="1:4" s="79" customFormat="1" x14ac:dyDescent="0.25">
      <c r="A427" s="83" t="s">
        <v>805</v>
      </c>
      <c r="B427" s="45" t="s">
        <v>927</v>
      </c>
      <c r="C427" s="63">
        <v>10</v>
      </c>
      <c r="D427" s="47">
        <v>1</v>
      </c>
    </row>
    <row r="428" spans="1:4" s="79" customFormat="1" x14ac:dyDescent="0.25">
      <c r="A428" s="85" t="s">
        <v>807</v>
      </c>
      <c r="B428" s="75" t="s">
        <v>808</v>
      </c>
      <c r="C428" s="76">
        <v>6</v>
      </c>
      <c r="D428" s="77">
        <v>1</v>
      </c>
    </row>
    <row r="429" spans="1:4" s="51" customFormat="1" x14ac:dyDescent="0.25">
      <c r="A429" s="85" t="s">
        <v>975</v>
      </c>
      <c r="B429" s="75" t="s">
        <v>976</v>
      </c>
      <c r="C429" s="76">
        <v>6.1</v>
      </c>
      <c r="D429" s="77">
        <v>1</v>
      </c>
    </row>
    <row r="430" spans="1:4" s="51" customFormat="1" x14ac:dyDescent="0.25">
      <c r="A430" s="59" t="s">
        <v>301</v>
      </c>
      <c r="B430" s="45" t="s">
        <v>575</v>
      </c>
      <c r="C430" s="46">
        <v>0.5</v>
      </c>
      <c r="D430" s="47"/>
    </row>
    <row r="431" spans="1:4" s="79" customFormat="1" x14ac:dyDescent="0.25">
      <c r="A431" s="59" t="s">
        <v>302</v>
      </c>
      <c r="B431" s="45" t="s">
        <v>576</v>
      </c>
      <c r="C431" s="46">
        <v>1</v>
      </c>
      <c r="D431" s="47"/>
    </row>
    <row r="432" spans="1:4" s="51" customFormat="1" x14ac:dyDescent="0.25">
      <c r="A432" s="85" t="s">
        <v>239</v>
      </c>
      <c r="B432" s="75" t="s">
        <v>577</v>
      </c>
      <c r="C432" s="76">
        <v>0.8</v>
      </c>
      <c r="D432" s="77" t="s">
        <v>633</v>
      </c>
    </row>
    <row r="433" spans="1:4" s="51" customFormat="1" x14ac:dyDescent="0.25">
      <c r="A433" s="59" t="s">
        <v>215</v>
      </c>
      <c r="B433" s="45" t="s">
        <v>216</v>
      </c>
      <c r="C433" s="46">
        <v>0.12</v>
      </c>
      <c r="D433" s="47">
        <v>250</v>
      </c>
    </row>
    <row r="434" spans="1:4" s="51" customFormat="1" x14ac:dyDescent="0.25">
      <c r="A434" s="59" t="s">
        <v>207</v>
      </c>
      <c r="B434" s="45" t="s">
        <v>678</v>
      </c>
      <c r="C434" s="46">
        <v>0.48</v>
      </c>
      <c r="D434" s="47">
        <v>50</v>
      </c>
    </row>
    <row r="435" spans="1:4" s="51" customFormat="1" x14ac:dyDescent="0.25">
      <c r="A435" s="59" t="s">
        <v>208</v>
      </c>
      <c r="B435" s="45" t="s">
        <v>578</v>
      </c>
      <c r="C435" s="46">
        <v>0.48</v>
      </c>
      <c r="D435" s="47">
        <v>50</v>
      </c>
    </row>
    <row r="436" spans="1:4" s="51" customFormat="1" x14ac:dyDescent="0.25">
      <c r="A436" s="59" t="s">
        <v>209</v>
      </c>
      <c r="B436" s="45" t="s">
        <v>579</v>
      </c>
      <c r="C436" s="46">
        <v>0.55000000000000004</v>
      </c>
      <c r="D436" s="47">
        <v>50</v>
      </c>
    </row>
    <row r="437" spans="1:4" s="51" customFormat="1" x14ac:dyDescent="0.25">
      <c r="A437" s="59" t="s">
        <v>210</v>
      </c>
      <c r="B437" s="45" t="s">
        <v>580</v>
      </c>
      <c r="C437" s="46">
        <v>0.55000000000000004</v>
      </c>
      <c r="D437" s="47">
        <v>50</v>
      </c>
    </row>
    <row r="438" spans="1:4" s="51" customFormat="1" x14ac:dyDescent="0.25">
      <c r="A438" s="59" t="s">
        <v>211</v>
      </c>
      <c r="B438" s="45" t="s">
        <v>581</v>
      </c>
      <c r="C438" s="46">
        <v>0.24</v>
      </c>
      <c r="D438" s="47">
        <v>200</v>
      </c>
    </row>
    <row r="439" spans="1:4" s="51" customFormat="1" x14ac:dyDescent="0.25">
      <c r="A439" s="59" t="s">
        <v>212</v>
      </c>
      <c r="B439" s="45" t="s">
        <v>582</v>
      </c>
      <c r="C439" s="46">
        <v>0.24</v>
      </c>
      <c r="D439" s="47">
        <v>200</v>
      </c>
    </row>
    <row r="440" spans="1:4" s="51" customFormat="1" x14ac:dyDescent="0.25">
      <c r="A440" s="59" t="s">
        <v>213</v>
      </c>
      <c r="B440" s="45" t="s">
        <v>303</v>
      </c>
      <c r="C440" s="46">
        <v>0.1</v>
      </c>
      <c r="D440" s="47">
        <v>200</v>
      </c>
    </row>
    <row r="441" spans="1:4" s="51" customFormat="1" x14ac:dyDescent="0.25">
      <c r="A441" s="59" t="s">
        <v>294</v>
      </c>
      <c r="B441" s="45" t="s">
        <v>304</v>
      </c>
      <c r="C441" s="46">
        <v>0.15</v>
      </c>
      <c r="D441" s="47">
        <v>200</v>
      </c>
    </row>
    <row r="442" spans="1:4" s="51" customFormat="1" x14ac:dyDescent="0.25">
      <c r="A442" s="59" t="s">
        <v>214</v>
      </c>
      <c r="B442" s="45" t="s">
        <v>305</v>
      </c>
      <c r="C442" s="46">
        <v>0.25</v>
      </c>
      <c r="D442" s="47">
        <v>200</v>
      </c>
    </row>
    <row r="443" spans="1:4" s="51" customFormat="1" x14ac:dyDescent="0.25">
      <c r="A443" s="59" t="s">
        <v>682</v>
      </c>
      <c r="B443" s="45" t="s">
        <v>683</v>
      </c>
      <c r="C443" s="46">
        <v>0.96</v>
      </c>
      <c r="D443" s="47"/>
    </row>
    <row r="444" spans="1:4" s="51" customFormat="1" x14ac:dyDescent="0.25">
      <c r="A444" s="59" t="s">
        <v>930</v>
      </c>
      <c r="B444" s="45" t="s">
        <v>681</v>
      </c>
      <c r="C444" s="46">
        <v>0.66</v>
      </c>
      <c r="D444" s="47"/>
    </row>
    <row r="445" spans="1:4" s="51" customFormat="1" x14ac:dyDescent="0.25">
      <c r="A445" s="59" t="s">
        <v>679</v>
      </c>
      <c r="B445" s="45" t="s">
        <v>680</v>
      </c>
      <c r="C445" s="46">
        <v>0.64</v>
      </c>
      <c r="D445" s="47"/>
    </row>
    <row r="446" spans="1:4" s="51" customFormat="1" x14ac:dyDescent="0.25">
      <c r="A446" s="59" t="s">
        <v>684</v>
      </c>
      <c r="B446" s="45" t="s">
        <v>685</v>
      </c>
      <c r="C446" s="46">
        <v>0.98</v>
      </c>
      <c r="D446" s="47"/>
    </row>
    <row r="447" spans="1:4" s="51" customFormat="1" x14ac:dyDescent="0.25">
      <c r="A447" s="83" t="s">
        <v>260</v>
      </c>
      <c r="B447" s="45" t="s">
        <v>848</v>
      </c>
      <c r="C447" s="63">
        <v>150</v>
      </c>
      <c r="D447" s="47" t="s">
        <v>732</v>
      </c>
    </row>
    <row r="448" spans="1:4" s="51" customFormat="1" x14ac:dyDescent="0.25">
      <c r="A448" s="59" t="s">
        <v>688</v>
      </c>
      <c r="B448" s="45" t="s">
        <v>687</v>
      </c>
      <c r="C448" s="46">
        <v>1.38</v>
      </c>
      <c r="D448" s="47"/>
    </row>
    <row r="449" spans="1:4" s="51" customFormat="1" x14ac:dyDescent="0.25">
      <c r="A449" s="59" t="s">
        <v>686</v>
      </c>
      <c r="B449" s="45" t="s">
        <v>687</v>
      </c>
      <c r="C449" s="46">
        <v>1.36</v>
      </c>
      <c r="D449" s="47"/>
    </row>
    <row r="450" spans="1:4" s="51" customFormat="1" x14ac:dyDescent="0.25">
      <c r="A450" s="83" t="s">
        <v>839</v>
      </c>
      <c r="B450" s="45" t="s">
        <v>840</v>
      </c>
      <c r="C450" s="63">
        <v>135</v>
      </c>
      <c r="D450" s="47" t="s">
        <v>732</v>
      </c>
    </row>
    <row r="451" spans="1:4" s="51" customFormat="1" x14ac:dyDescent="0.25">
      <c r="A451" s="83" t="s">
        <v>256</v>
      </c>
      <c r="B451" s="45" t="s">
        <v>834</v>
      </c>
      <c r="C451" s="63">
        <v>104</v>
      </c>
      <c r="D451" s="47" t="s">
        <v>732</v>
      </c>
    </row>
    <row r="452" spans="1:4" s="51" customFormat="1" x14ac:dyDescent="0.25">
      <c r="A452" s="83" t="s">
        <v>259</v>
      </c>
      <c r="B452" s="45" t="s">
        <v>844</v>
      </c>
      <c r="C452" s="63">
        <v>188</v>
      </c>
      <c r="D452" s="47" t="s">
        <v>732</v>
      </c>
    </row>
    <row r="453" spans="1:4" s="51" customFormat="1" x14ac:dyDescent="0.25">
      <c r="A453" s="83" t="s">
        <v>257</v>
      </c>
      <c r="B453" s="45" t="s">
        <v>837</v>
      </c>
      <c r="C453" s="63">
        <v>230</v>
      </c>
      <c r="D453" s="47" t="s">
        <v>732</v>
      </c>
    </row>
    <row r="454" spans="1:4" s="51" customFormat="1" x14ac:dyDescent="0.25">
      <c r="A454" s="83" t="s">
        <v>258</v>
      </c>
      <c r="B454" s="45" t="s">
        <v>843</v>
      </c>
      <c r="C454" s="63">
        <v>300</v>
      </c>
      <c r="D454" s="47" t="s">
        <v>732</v>
      </c>
    </row>
    <row r="455" spans="1:4" s="51" customFormat="1" x14ac:dyDescent="0.25">
      <c r="A455" s="83" t="s">
        <v>879</v>
      </c>
      <c r="B455" s="45" t="s">
        <v>924</v>
      </c>
      <c r="C455" s="63">
        <v>1.6</v>
      </c>
      <c r="D455" s="47">
        <v>1</v>
      </c>
    </row>
    <row r="456" spans="1:4" s="51" customFormat="1" x14ac:dyDescent="0.25">
      <c r="A456" s="86" t="s">
        <v>949</v>
      </c>
      <c r="B456" s="57" t="s">
        <v>583</v>
      </c>
      <c r="C456" s="66">
        <v>50</v>
      </c>
      <c r="D456" s="56">
        <v>1</v>
      </c>
    </row>
    <row r="457" spans="1:4" s="51" customFormat="1" x14ac:dyDescent="0.25">
      <c r="A457" s="83" t="s">
        <v>269</v>
      </c>
      <c r="B457" s="45" t="s">
        <v>867</v>
      </c>
      <c r="C457" s="63">
        <v>2.8</v>
      </c>
      <c r="D457" s="47">
        <v>1</v>
      </c>
    </row>
    <row r="458" spans="1:4" s="51" customFormat="1" x14ac:dyDescent="0.25">
      <c r="A458" s="83" t="s">
        <v>270</v>
      </c>
      <c r="B458" s="45" t="s">
        <v>866</v>
      </c>
      <c r="C458" s="63">
        <v>5.9</v>
      </c>
      <c r="D458" s="47">
        <v>1</v>
      </c>
    </row>
    <row r="459" spans="1:4" s="51" customFormat="1" x14ac:dyDescent="0.25">
      <c r="A459" s="86" t="s">
        <v>261</v>
      </c>
      <c r="B459" s="57" t="s">
        <v>920</v>
      </c>
      <c r="C459" s="66">
        <v>24</v>
      </c>
      <c r="D459" s="56" t="s">
        <v>633</v>
      </c>
    </row>
    <row r="460" spans="1:4" s="51" customFormat="1" x14ac:dyDescent="0.25">
      <c r="A460" s="86" t="s">
        <v>471</v>
      </c>
      <c r="B460" s="57" t="s">
        <v>584</v>
      </c>
      <c r="C460" s="66">
        <v>4</v>
      </c>
      <c r="D460" s="56" t="s">
        <v>633</v>
      </c>
    </row>
    <row r="461" spans="1:4" s="51" customFormat="1" x14ac:dyDescent="0.25">
      <c r="A461" s="86" t="s">
        <v>472</v>
      </c>
      <c r="B461" s="57" t="s">
        <v>585</v>
      </c>
      <c r="C461" s="66">
        <v>4</v>
      </c>
      <c r="D461" s="56" t="s">
        <v>633</v>
      </c>
    </row>
    <row r="462" spans="1:4" s="51" customFormat="1" x14ac:dyDescent="0.25">
      <c r="A462" s="86" t="s">
        <v>1014</v>
      </c>
      <c r="B462" s="45" t="s">
        <v>1015</v>
      </c>
      <c r="C462" s="63">
        <v>20</v>
      </c>
      <c r="D462" s="47" t="s">
        <v>633</v>
      </c>
    </row>
    <row r="463" spans="1:4" s="51" customFormat="1" x14ac:dyDescent="0.25">
      <c r="A463" s="86" t="s">
        <v>473</v>
      </c>
      <c r="B463" s="57" t="s">
        <v>586</v>
      </c>
      <c r="C463" s="66">
        <v>4</v>
      </c>
      <c r="D463" s="56" t="s">
        <v>633</v>
      </c>
    </row>
    <row r="464" spans="1:4" s="51" customFormat="1" x14ac:dyDescent="0.25">
      <c r="A464" s="86" t="s">
        <v>473</v>
      </c>
      <c r="B464" s="57" t="s">
        <v>586</v>
      </c>
      <c r="C464" s="66">
        <v>3</v>
      </c>
      <c r="D464" s="56" t="s">
        <v>633</v>
      </c>
    </row>
    <row r="465" spans="1:4" s="51" customFormat="1" x14ac:dyDescent="0.25">
      <c r="A465" s="86" t="s">
        <v>470</v>
      </c>
      <c r="B465" s="57" t="s">
        <v>917</v>
      </c>
      <c r="C465" s="66">
        <v>10</v>
      </c>
      <c r="D465" s="56" t="s">
        <v>633</v>
      </c>
    </row>
    <row r="466" spans="1:4" s="51" customFormat="1" x14ac:dyDescent="0.25">
      <c r="A466" s="83" t="s">
        <v>394</v>
      </c>
      <c r="B466" s="45" t="s">
        <v>873</v>
      </c>
      <c r="C466" s="63">
        <v>0.34</v>
      </c>
      <c r="D466" s="47">
        <v>1</v>
      </c>
    </row>
    <row r="467" spans="1:4" s="51" customFormat="1" x14ac:dyDescent="0.25">
      <c r="A467" s="83" t="s">
        <v>278</v>
      </c>
      <c r="B467" s="45" t="s">
        <v>868</v>
      </c>
      <c r="C467" s="63">
        <v>2.2000000000000002</v>
      </c>
      <c r="D467" s="47">
        <v>1</v>
      </c>
    </row>
    <row r="468" spans="1:4" s="51" customFormat="1" x14ac:dyDescent="0.25">
      <c r="A468" s="83" t="s">
        <v>278</v>
      </c>
      <c r="B468" s="45" t="s">
        <v>884</v>
      </c>
      <c r="C468" s="63">
        <v>2.2000000000000002</v>
      </c>
      <c r="D468" s="47">
        <v>1</v>
      </c>
    </row>
    <row r="469" spans="1:4" s="51" customFormat="1" x14ac:dyDescent="0.25">
      <c r="A469" s="83" t="s">
        <v>887</v>
      </c>
      <c r="B469" s="45" t="s">
        <v>888</v>
      </c>
      <c r="C469" s="63">
        <v>0.4</v>
      </c>
      <c r="D469" s="47" t="s">
        <v>732</v>
      </c>
    </row>
    <row r="470" spans="1:4" s="51" customFormat="1" x14ac:dyDescent="0.25">
      <c r="A470" s="83" t="s">
        <v>268</v>
      </c>
      <c r="B470" s="45" t="s">
        <v>587</v>
      </c>
      <c r="C470" s="63">
        <v>3</v>
      </c>
      <c r="D470" s="47">
        <v>1</v>
      </c>
    </row>
    <row r="471" spans="1:4" s="51" customFormat="1" x14ac:dyDescent="0.25">
      <c r="A471" s="83" t="s">
        <v>1021</v>
      </c>
      <c r="B471" s="45" t="s">
        <v>1022</v>
      </c>
      <c r="C471" s="63">
        <v>100</v>
      </c>
      <c r="D471" s="47" t="s">
        <v>732</v>
      </c>
    </row>
    <row r="472" spans="1:4" s="51" customFormat="1" x14ac:dyDescent="0.25">
      <c r="A472" s="83" t="s">
        <v>281</v>
      </c>
      <c r="B472" s="45" t="s">
        <v>869</v>
      </c>
      <c r="C472" s="63">
        <v>6</v>
      </c>
      <c r="D472" s="47" t="s">
        <v>633</v>
      </c>
    </row>
    <row r="473" spans="1:4" s="51" customFormat="1" x14ac:dyDescent="0.25">
      <c r="A473" s="83" t="s">
        <v>281</v>
      </c>
      <c r="B473" s="45" t="s">
        <v>588</v>
      </c>
      <c r="C473" s="63">
        <v>6</v>
      </c>
      <c r="D473" s="47" t="s">
        <v>633</v>
      </c>
    </row>
    <row r="474" spans="1:4" s="51" customFormat="1" x14ac:dyDescent="0.25">
      <c r="A474" s="83" t="s">
        <v>265</v>
      </c>
      <c r="B474" s="45" t="s">
        <v>589</v>
      </c>
      <c r="C474" s="63">
        <v>13</v>
      </c>
      <c r="D474" s="47" t="s">
        <v>633</v>
      </c>
    </row>
    <row r="475" spans="1:4" s="51" customFormat="1" x14ac:dyDescent="0.25">
      <c r="A475" s="83" t="s">
        <v>264</v>
      </c>
      <c r="B475" s="45" t="s">
        <v>590</v>
      </c>
      <c r="C475" s="63">
        <v>9</v>
      </c>
      <c r="D475" s="47" t="s">
        <v>633</v>
      </c>
    </row>
    <row r="476" spans="1:4" s="51" customFormat="1" x14ac:dyDescent="0.25">
      <c r="A476" s="86" t="s">
        <v>390</v>
      </c>
      <c r="B476" s="57" t="s">
        <v>919</v>
      </c>
      <c r="C476" s="66">
        <v>1.8</v>
      </c>
      <c r="D476" s="56" t="s">
        <v>633</v>
      </c>
    </row>
    <row r="477" spans="1:4" s="51" customFormat="1" x14ac:dyDescent="0.25">
      <c r="A477" s="83" t="s">
        <v>266</v>
      </c>
      <c r="B477" s="45" t="s">
        <v>591</v>
      </c>
      <c r="C477" s="63">
        <v>7.5</v>
      </c>
      <c r="D477" s="47" t="s">
        <v>633</v>
      </c>
    </row>
    <row r="478" spans="1:4" s="51" customFormat="1" x14ac:dyDescent="0.25">
      <c r="A478" s="83" t="s">
        <v>267</v>
      </c>
      <c r="B478" s="45" t="s">
        <v>592</v>
      </c>
      <c r="C478" s="63">
        <v>5</v>
      </c>
      <c r="D478" s="47">
        <v>1</v>
      </c>
    </row>
    <row r="479" spans="1:4" s="51" customFormat="1" x14ac:dyDescent="0.25">
      <c r="A479" s="83" t="s">
        <v>1012</v>
      </c>
      <c r="B479" s="45" t="s">
        <v>1013</v>
      </c>
      <c r="C479" s="63">
        <v>10</v>
      </c>
      <c r="D479" s="47" t="s">
        <v>633</v>
      </c>
    </row>
    <row r="480" spans="1:4" s="51" customFormat="1" x14ac:dyDescent="0.25">
      <c r="A480" s="83" t="s">
        <v>279</v>
      </c>
      <c r="B480" s="45" t="s">
        <v>882</v>
      </c>
      <c r="C480" s="63">
        <v>5</v>
      </c>
      <c r="D480" s="47">
        <v>1</v>
      </c>
    </row>
    <row r="481" spans="1:4" s="51" customFormat="1" x14ac:dyDescent="0.25">
      <c r="A481" s="83" t="s">
        <v>862</v>
      </c>
      <c r="B481" s="45" t="s">
        <v>863</v>
      </c>
      <c r="C481" s="63">
        <v>7</v>
      </c>
      <c r="D481" s="47">
        <v>1</v>
      </c>
    </row>
    <row r="482" spans="1:4" s="51" customFormat="1" x14ac:dyDescent="0.25">
      <c r="A482" s="83" t="s">
        <v>280</v>
      </c>
      <c r="B482" s="45" t="s">
        <v>883</v>
      </c>
      <c r="C482" s="63">
        <v>7</v>
      </c>
      <c r="D482" s="47">
        <v>1</v>
      </c>
    </row>
    <row r="483" spans="1:4" s="51" customFormat="1" x14ac:dyDescent="0.25">
      <c r="A483" s="83" t="s">
        <v>864</v>
      </c>
      <c r="B483" s="45" t="s">
        <v>865</v>
      </c>
      <c r="C483" s="63">
        <v>7.2</v>
      </c>
      <c r="D483" s="47">
        <v>1</v>
      </c>
    </row>
    <row r="484" spans="1:4" s="51" customFormat="1" x14ac:dyDescent="0.25">
      <c r="A484" s="83" t="s">
        <v>282</v>
      </c>
      <c r="B484" s="45" t="s">
        <v>889</v>
      </c>
      <c r="C484" s="63">
        <v>1.8</v>
      </c>
      <c r="D484" s="47">
        <v>1</v>
      </c>
    </row>
    <row r="485" spans="1:4" s="51" customFormat="1" x14ac:dyDescent="0.25">
      <c r="A485" s="86" t="s">
        <v>858</v>
      </c>
      <c r="B485" s="45" t="s">
        <v>859</v>
      </c>
      <c r="C485" s="63">
        <v>1.9</v>
      </c>
      <c r="D485" s="47">
        <v>1</v>
      </c>
    </row>
    <row r="486" spans="1:4" s="51" customFormat="1" x14ac:dyDescent="0.25">
      <c r="A486" s="83" t="s">
        <v>870</v>
      </c>
      <c r="B486" s="45" t="s">
        <v>871</v>
      </c>
      <c r="C486" s="63">
        <v>0.6</v>
      </c>
      <c r="D486" s="47">
        <v>1</v>
      </c>
    </row>
    <row r="487" spans="1:4" s="51" customFormat="1" x14ac:dyDescent="0.25">
      <c r="A487" s="83" t="s">
        <v>874</v>
      </c>
      <c r="B487" s="45" t="s">
        <v>875</v>
      </c>
      <c r="C487" s="63">
        <v>1</v>
      </c>
      <c r="D487" s="47">
        <v>1</v>
      </c>
    </row>
    <row r="488" spans="1:4" s="51" customFormat="1" x14ac:dyDescent="0.25">
      <c r="A488" s="83" t="s">
        <v>1016</v>
      </c>
      <c r="B488" s="45" t="s">
        <v>876</v>
      </c>
      <c r="C488" s="63">
        <v>1.2</v>
      </c>
      <c r="D488" s="47">
        <v>1</v>
      </c>
    </row>
    <row r="489" spans="1:4" s="51" customFormat="1" x14ac:dyDescent="0.25">
      <c r="A489" s="83" t="s">
        <v>284</v>
      </c>
      <c r="B489" s="45" t="s">
        <v>886</v>
      </c>
      <c r="C489" s="63">
        <v>12</v>
      </c>
      <c r="D489" s="47" t="s">
        <v>732</v>
      </c>
    </row>
    <row r="490" spans="1:4" s="51" customFormat="1" x14ac:dyDescent="0.25">
      <c r="A490" s="83" t="s">
        <v>1018</v>
      </c>
      <c r="B490" s="45" t="s">
        <v>1020</v>
      </c>
      <c r="C490" s="63">
        <v>11</v>
      </c>
      <c r="D490" s="47" t="s">
        <v>732</v>
      </c>
    </row>
    <row r="491" spans="1:4" s="51" customFormat="1" x14ac:dyDescent="0.25">
      <c r="A491" s="83" t="s">
        <v>860</v>
      </c>
      <c r="B491" s="45" t="s">
        <v>861</v>
      </c>
      <c r="C491" s="63">
        <v>2.1</v>
      </c>
      <c r="D491" s="47">
        <v>1</v>
      </c>
    </row>
    <row r="492" spans="1:4" s="51" customFormat="1" x14ac:dyDescent="0.25">
      <c r="A492" s="83" t="s">
        <v>283</v>
      </c>
      <c r="B492" s="45" t="s">
        <v>878</v>
      </c>
      <c r="C492" s="63">
        <v>28</v>
      </c>
      <c r="D492" s="47" t="s">
        <v>732</v>
      </c>
    </row>
    <row r="493" spans="1:4" s="51" customFormat="1" x14ac:dyDescent="0.25">
      <c r="A493" s="83" t="s">
        <v>283</v>
      </c>
      <c r="B493" s="45" t="s">
        <v>885</v>
      </c>
      <c r="C493" s="63">
        <v>8.6</v>
      </c>
      <c r="D493" s="47" t="s">
        <v>732</v>
      </c>
    </row>
    <row r="494" spans="1:4" s="67" customFormat="1" x14ac:dyDescent="0.25">
      <c r="A494" s="83" t="s">
        <v>1017</v>
      </c>
      <c r="B494" s="45" t="s">
        <v>1019</v>
      </c>
      <c r="C494" s="63">
        <v>12</v>
      </c>
      <c r="D494" s="47" t="s">
        <v>732</v>
      </c>
    </row>
    <row r="495" spans="1:4" s="67" customFormat="1" x14ac:dyDescent="0.25">
      <c r="A495" s="86" t="s">
        <v>1008</v>
      </c>
      <c r="B495" s="57" t="s">
        <v>1009</v>
      </c>
      <c r="C495" s="66">
        <v>20</v>
      </c>
      <c r="D495" s="47" t="s">
        <v>633</v>
      </c>
    </row>
    <row r="496" spans="1:4" s="67" customFormat="1" x14ac:dyDescent="0.25">
      <c r="A496" s="86" t="s">
        <v>1007</v>
      </c>
      <c r="B496" s="57" t="s">
        <v>1009</v>
      </c>
      <c r="C496" s="66">
        <v>18</v>
      </c>
      <c r="D496" s="47" t="s">
        <v>633</v>
      </c>
    </row>
    <row r="497" spans="1:4" s="67" customFormat="1" x14ac:dyDescent="0.25">
      <c r="A497" s="86" t="s">
        <v>1010</v>
      </c>
      <c r="B497" s="57" t="s">
        <v>1011</v>
      </c>
      <c r="C497" s="66">
        <v>11</v>
      </c>
      <c r="D497" s="47" t="s">
        <v>732</v>
      </c>
    </row>
    <row r="498" spans="1:4" s="67" customFormat="1" x14ac:dyDescent="0.25">
      <c r="A498" s="83" t="s">
        <v>276</v>
      </c>
      <c r="B498" s="45" t="s">
        <v>895</v>
      </c>
      <c r="C498" s="63">
        <v>10</v>
      </c>
      <c r="D498" s="47">
        <v>1</v>
      </c>
    </row>
    <row r="499" spans="1:4" s="67" customFormat="1" x14ac:dyDescent="0.25">
      <c r="A499" s="86" t="s">
        <v>922</v>
      </c>
      <c r="B499" s="57" t="s">
        <v>923</v>
      </c>
      <c r="C499" s="66">
        <v>6.8</v>
      </c>
      <c r="D499" s="56">
        <v>1</v>
      </c>
    </row>
    <row r="500" spans="1:4" s="67" customFormat="1" x14ac:dyDescent="0.25">
      <c r="A500" s="83" t="s">
        <v>262</v>
      </c>
      <c r="B500" s="45" t="s">
        <v>880</v>
      </c>
      <c r="C500" s="63">
        <v>28</v>
      </c>
      <c r="D500" s="47" t="s">
        <v>633</v>
      </c>
    </row>
    <row r="501" spans="1:4" s="67" customFormat="1" x14ac:dyDescent="0.25">
      <c r="A501" s="86" t="s">
        <v>391</v>
      </c>
      <c r="B501" s="57" t="s">
        <v>916</v>
      </c>
      <c r="C501" s="66">
        <v>22</v>
      </c>
      <c r="D501" s="56" t="s">
        <v>633</v>
      </c>
    </row>
    <row r="502" spans="1:4" s="67" customFormat="1" x14ac:dyDescent="0.25">
      <c r="A502" s="86" t="s">
        <v>468</v>
      </c>
      <c r="B502" s="57" t="s">
        <v>593</v>
      </c>
      <c r="C502" s="66">
        <v>5.4</v>
      </c>
      <c r="D502" s="56">
        <v>1</v>
      </c>
    </row>
    <row r="503" spans="1:4" s="67" customFormat="1" x14ac:dyDescent="0.25">
      <c r="A503" s="83" t="s">
        <v>890</v>
      </c>
      <c r="B503" s="45" t="s">
        <v>891</v>
      </c>
      <c r="C503" s="63">
        <v>24</v>
      </c>
      <c r="D503" s="47">
        <v>1</v>
      </c>
    </row>
    <row r="504" spans="1:4" s="67" customFormat="1" x14ac:dyDescent="0.25">
      <c r="A504" s="83" t="s">
        <v>274</v>
      </c>
      <c r="B504" s="45" t="s">
        <v>899</v>
      </c>
      <c r="C504" s="63">
        <v>10</v>
      </c>
      <c r="D504" s="47">
        <v>1</v>
      </c>
    </row>
    <row r="505" spans="1:4" s="67" customFormat="1" x14ac:dyDescent="0.25">
      <c r="A505" s="83" t="s">
        <v>272</v>
      </c>
      <c r="B505" s="45" t="s">
        <v>897</v>
      </c>
      <c r="C505" s="63">
        <v>9</v>
      </c>
      <c r="D505" s="47">
        <v>1</v>
      </c>
    </row>
    <row r="506" spans="1:4" s="67" customFormat="1" x14ac:dyDescent="0.25">
      <c r="A506" s="83" t="s">
        <v>946</v>
      </c>
      <c r="B506" s="45" t="s">
        <v>877</v>
      </c>
      <c r="C506" s="63">
        <v>9</v>
      </c>
      <c r="D506" s="47" t="s">
        <v>732</v>
      </c>
    </row>
    <row r="507" spans="1:4" s="67" customFormat="1" x14ac:dyDescent="0.25">
      <c r="A507" s="83" t="s">
        <v>277</v>
      </c>
      <c r="B507" s="45" t="s">
        <v>896</v>
      </c>
      <c r="C507" s="63">
        <v>12</v>
      </c>
      <c r="D507" s="47">
        <v>1</v>
      </c>
    </row>
    <row r="508" spans="1:4" s="67" customFormat="1" x14ac:dyDescent="0.25">
      <c r="A508" s="86" t="s">
        <v>905</v>
      </c>
      <c r="B508" s="57" t="s">
        <v>906</v>
      </c>
      <c r="C508" s="66">
        <v>5.5</v>
      </c>
      <c r="D508" s="56" t="s">
        <v>715</v>
      </c>
    </row>
    <row r="509" spans="1:4" s="67" customFormat="1" x14ac:dyDescent="0.25">
      <c r="A509" s="86" t="s">
        <v>901</v>
      </c>
      <c r="B509" s="57" t="s">
        <v>902</v>
      </c>
      <c r="C509" s="66">
        <v>60</v>
      </c>
      <c r="D509" s="47" t="s">
        <v>633</v>
      </c>
    </row>
    <row r="510" spans="1:4" s="67" customFormat="1" x14ac:dyDescent="0.25">
      <c r="A510" s="86" t="s">
        <v>1003</v>
      </c>
      <c r="B510" s="57" t="s">
        <v>1005</v>
      </c>
      <c r="C510" s="66">
        <v>6</v>
      </c>
      <c r="D510" s="47" t="s">
        <v>1006</v>
      </c>
    </row>
    <row r="511" spans="1:4" s="67" customFormat="1" x14ac:dyDescent="0.25">
      <c r="A511" s="86" t="s">
        <v>903</v>
      </c>
      <c r="B511" s="57" t="s">
        <v>904</v>
      </c>
      <c r="C511" s="66">
        <v>44</v>
      </c>
      <c r="D511" s="47" t="s">
        <v>633</v>
      </c>
    </row>
    <row r="512" spans="1:4" s="67" customFormat="1" x14ac:dyDescent="0.25">
      <c r="A512" s="86" t="s">
        <v>1004</v>
      </c>
      <c r="B512" s="57" t="s">
        <v>1005</v>
      </c>
      <c r="C512" s="66">
        <v>10</v>
      </c>
      <c r="D512" s="47" t="s">
        <v>1006</v>
      </c>
    </row>
    <row r="513" spans="1:4" s="67" customFormat="1" x14ac:dyDescent="0.25">
      <c r="A513" s="86" t="s">
        <v>1001</v>
      </c>
      <c r="B513" s="57" t="s">
        <v>1002</v>
      </c>
      <c r="C513" s="66">
        <v>60</v>
      </c>
      <c r="D513" s="47" t="s">
        <v>633</v>
      </c>
    </row>
    <row r="514" spans="1:4" s="67" customFormat="1" x14ac:dyDescent="0.25">
      <c r="A514" s="86" t="s">
        <v>909</v>
      </c>
      <c r="B514" s="57" t="s">
        <v>910</v>
      </c>
      <c r="C514" s="66">
        <v>5.7</v>
      </c>
      <c r="D514" s="56">
        <v>1</v>
      </c>
    </row>
    <row r="515" spans="1:4" s="67" customFormat="1" x14ac:dyDescent="0.25">
      <c r="A515" s="86" t="s">
        <v>907</v>
      </c>
      <c r="B515" s="57" t="s">
        <v>908</v>
      </c>
      <c r="C515" s="66">
        <v>5</v>
      </c>
      <c r="D515" s="56">
        <v>1</v>
      </c>
    </row>
    <row r="516" spans="1:4" s="67" customFormat="1" x14ac:dyDescent="0.25">
      <c r="A516" s="86" t="s">
        <v>389</v>
      </c>
      <c r="B516" s="57" t="s">
        <v>911</v>
      </c>
      <c r="C516" s="66">
        <v>60</v>
      </c>
      <c r="D516" s="56" t="s">
        <v>633</v>
      </c>
    </row>
    <row r="517" spans="1:4" s="67" customFormat="1" x14ac:dyDescent="0.25">
      <c r="A517" s="83" t="s">
        <v>263</v>
      </c>
      <c r="B517" s="45" t="s">
        <v>881</v>
      </c>
      <c r="C517" s="63">
        <v>64</v>
      </c>
      <c r="D517" s="47" t="s">
        <v>633</v>
      </c>
    </row>
    <row r="518" spans="1:4" s="67" customFormat="1" x14ac:dyDescent="0.25">
      <c r="A518" s="86" t="s">
        <v>912</v>
      </c>
      <c r="B518" s="57" t="s">
        <v>913</v>
      </c>
      <c r="C518" s="66">
        <v>13</v>
      </c>
      <c r="D518" s="56">
        <v>1</v>
      </c>
    </row>
    <row r="519" spans="1:4" s="67" customFormat="1" x14ac:dyDescent="0.25">
      <c r="A519" s="86" t="s">
        <v>388</v>
      </c>
      <c r="B519" s="57" t="s">
        <v>914</v>
      </c>
      <c r="C519" s="66">
        <v>15</v>
      </c>
      <c r="D519" s="56">
        <v>1</v>
      </c>
    </row>
    <row r="520" spans="1:4" s="67" customFormat="1" x14ac:dyDescent="0.25">
      <c r="A520" s="83" t="s">
        <v>271</v>
      </c>
      <c r="B520" s="45" t="s">
        <v>892</v>
      </c>
      <c r="C520" s="63">
        <v>48</v>
      </c>
      <c r="D520" s="47">
        <v>1</v>
      </c>
    </row>
    <row r="521" spans="1:4" s="67" customFormat="1" x14ac:dyDescent="0.25">
      <c r="A521" s="83" t="s">
        <v>275</v>
      </c>
      <c r="B521" s="45" t="s">
        <v>900</v>
      </c>
      <c r="C521" s="63">
        <v>12</v>
      </c>
      <c r="D521" s="47">
        <v>1</v>
      </c>
    </row>
    <row r="522" spans="1:4" s="67" customFormat="1" x14ac:dyDescent="0.25">
      <c r="A522" s="83" t="s">
        <v>273</v>
      </c>
      <c r="B522" s="45" t="s">
        <v>898</v>
      </c>
      <c r="C522" s="63">
        <v>38</v>
      </c>
      <c r="D522" s="47">
        <v>1</v>
      </c>
    </row>
    <row r="523" spans="1:4" s="67" customFormat="1" x14ac:dyDescent="0.25">
      <c r="A523" s="83" t="s">
        <v>800</v>
      </c>
      <c r="B523" s="45" t="s">
        <v>801</v>
      </c>
      <c r="C523" s="63">
        <v>6</v>
      </c>
      <c r="D523" s="47">
        <v>1</v>
      </c>
    </row>
  </sheetData>
  <sheetProtection password="CC3D" sheet="1" objects="1" scenarios="1"/>
  <sortState ref="A2:D523">
    <sortCondition ref="A2:A5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"/>
  <sheetViews>
    <sheetView tabSelected="1" view="pageBreakPreview" zoomScale="70" zoomScaleNormal="70" zoomScaleSheetLayoutView="70" workbookViewId="0">
      <selection activeCell="B7" sqref="B7"/>
    </sheetView>
  </sheetViews>
  <sheetFormatPr defaultRowHeight="15" x14ac:dyDescent="0.25"/>
  <cols>
    <col min="1" max="1" width="15.7109375" style="2" customWidth="1"/>
    <col min="2" max="2" width="99.42578125" customWidth="1"/>
    <col min="3" max="3" width="14.85546875" style="1" bestFit="1" customWidth="1"/>
    <col min="4" max="4" width="14.5703125" bestFit="1" customWidth="1"/>
    <col min="5" max="5" width="11.28515625" style="39" customWidth="1"/>
    <col min="6" max="6" width="16.7109375" customWidth="1"/>
    <col min="7" max="7" width="17.85546875" customWidth="1"/>
    <col min="11" max="11" width="9.140625" customWidth="1"/>
    <col min="12" max="12" width="9.140625" hidden="1" customWidth="1"/>
    <col min="13" max="13" width="15.42578125" hidden="1" customWidth="1"/>
    <col min="14" max="14" width="9.140625" customWidth="1"/>
  </cols>
  <sheetData>
    <row r="3" spans="1:13" ht="21" x14ac:dyDescent="0.35">
      <c r="A3" s="114" t="s">
        <v>19</v>
      </c>
      <c r="B3" s="114"/>
      <c r="C3" s="114"/>
      <c r="D3" s="114"/>
      <c r="E3" s="114"/>
      <c r="F3" s="114"/>
      <c r="G3" s="114"/>
    </row>
    <row r="6" spans="1:13" x14ac:dyDescent="0.25">
      <c r="A6" s="4" t="s">
        <v>16</v>
      </c>
      <c r="B6" s="9">
        <v>43845</v>
      </c>
    </row>
    <row r="8" spans="1:13" ht="26.25" customHeight="1" x14ac:dyDescent="0.35">
      <c r="A8" s="32" t="s">
        <v>17</v>
      </c>
      <c r="B8" s="29"/>
      <c r="C8" s="28"/>
      <c r="D8" s="28"/>
      <c r="E8" s="40"/>
      <c r="F8" s="28"/>
      <c r="G8" s="28"/>
    </row>
    <row r="9" spans="1:13" ht="26.25" customHeight="1" x14ac:dyDescent="0.25">
      <c r="A9" s="33" t="s">
        <v>24</v>
      </c>
      <c r="B9" s="31"/>
      <c r="C9" s="30"/>
      <c r="D9" s="30"/>
      <c r="E9" s="41"/>
      <c r="F9" s="30"/>
      <c r="G9" s="30"/>
    </row>
    <row r="10" spans="1:13" ht="26.25" customHeight="1" x14ac:dyDescent="0.25">
      <c r="A10" s="34" t="s">
        <v>18</v>
      </c>
      <c r="B10" s="13"/>
      <c r="M10" t="s">
        <v>117</v>
      </c>
    </row>
    <row r="11" spans="1:13" x14ac:dyDescent="0.25">
      <c r="M11" t="s">
        <v>118</v>
      </c>
    </row>
    <row r="12" spans="1:13" ht="19.5" customHeight="1" x14ac:dyDescent="0.3">
      <c r="A12" s="115" t="s">
        <v>20</v>
      </c>
      <c r="B12" s="115"/>
      <c r="C12" s="115"/>
      <c r="D12" s="115"/>
      <c r="E12" s="115"/>
      <c r="F12" s="115"/>
      <c r="G12" s="115"/>
      <c r="M12" t="s">
        <v>119</v>
      </c>
    </row>
    <row r="13" spans="1:13" x14ac:dyDescent="0.25">
      <c r="A13" s="122"/>
      <c r="B13" s="123"/>
      <c r="C13" s="123"/>
      <c r="D13" s="123"/>
      <c r="E13" s="123"/>
      <c r="F13" s="123"/>
      <c r="G13" s="124"/>
      <c r="M13" t="s">
        <v>120</v>
      </c>
    </row>
    <row r="14" spans="1:13" x14ac:dyDescent="0.25">
      <c r="A14" s="125"/>
      <c r="B14" s="126"/>
      <c r="C14" s="126"/>
      <c r="D14" s="126"/>
      <c r="E14" s="126"/>
      <c r="F14" s="126"/>
      <c r="G14" s="127"/>
      <c r="M14" t="s">
        <v>121</v>
      </c>
    </row>
    <row r="15" spans="1:13" x14ac:dyDescent="0.25">
      <c r="A15" s="125"/>
      <c r="B15" s="126"/>
      <c r="C15" s="126"/>
      <c r="D15" s="126"/>
      <c r="E15" s="126"/>
      <c r="F15" s="126"/>
      <c r="G15" s="127"/>
      <c r="M15" t="s">
        <v>122</v>
      </c>
    </row>
    <row r="16" spans="1:13" ht="12.75" customHeight="1" x14ac:dyDescent="0.25">
      <c r="A16" s="128"/>
      <c r="B16" s="129"/>
      <c r="C16" s="129"/>
      <c r="D16" s="129"/>
      <c r="E16" s="129"/>
      <c r="F16" s="129"/>
      <c r="G16" s="130"/>
    </row>
    <row r="17" spans="1:7" ht="15.75" x14ac:dyDescent="0.25">
      <c r="D17" s="22" t="s">
        <v>14</v>
      </c>
    </row>
    <row r="18" spans="1:7" ht="15.75" x14ac:dyDescent="0.25">
      <c r="D18" s="23">
        <v>2020</v>
      </c>
    </row>
    <row r="19" spans="1:7" hidden="1" x14ac:dyDescent="0.25">
      <c r="D19" s="3">
        <f>1-D20</f>
        <v>1</v>
      </c>
    </row>
    <row r="20" spans="1:7" s="6" customFormat="1" ht="48" customHeight="1" thickBot="1" x14ac:dyDescent="0.3">
      <c r="A20" s="5" t="s">
        <v>0</v>
      </c>
      <c r="B20" s="10" t="s">
        <v>13</v>
      </c>
      <c r="C20" s="11" t="s">
        <v>957</v>
      </c>
      <c r="D20" s="21">
        <v>0</v>
      </c>
      <c r="E20" s="12" t="s">
        <v>21</v>
      </c>
      <c r="F20" s="8" t="s">
        <v>22</v>
      </c>
      <c r="G20" s="7" t="s">
        <v>23</v>
      </c>
    </row>
    <row r="21" spans="1:7" ht="15.75" thickBot="1" x14ac:dyDescent="0.3">
      <c r="A21"/>
      <c r="B21" s="111" t="s">
        <v>288</v>
      </c>
      <c r="C21" s="112"/>
      <c r="D21" s="112"/>
      <c r="E21" s="113"/>
    </row>
    <row r="22" spans="1:7" s="19" customFormat="1" ht="30" customHeight="1" x14ac:dyDescent="0.25">
      <c r="A22" s="65"/>
      <c r="B22" s="20" t="str">
        <f>IF(ISNA(VLOOKUP(A22,Pivot!$A$2:$B$29434,2,FALSE)),"",VLOOKUP(A22,Pivot!$A$2:$B$29434,2,FALSE))</f>
        <v/>
      </c>
      <c r="C22" s="16" t="str">
        <f>IF(ISNA(VLOOKUP(A22,Pivot!$A$2:$D$29434,3,FALSE)),"",VLOOKUP(A22,Pivot!$A$2:$D$29434,3,FALSE))</f>
        <v/>
      </c>
      <c r="D22" s="16" t="str">
        <f t="shared" ref="D22:D29" si="0">IF(C22="","",C22*(1-$D$20))</f>
        <v/>
      </c>
      <c r="E22" s="37" t="str">
        <f>IF(ISNA(VLOOKUP(A22,Pivot!$A$2:$F$29434,4,FALSE)),"",VLOOKUP(A22,Pivot!$A$2:$F$29434,4,FALSE))</f>
        <v/>
      </c>
      <c r="F22" s="36"/>
      <c r="G22" s="18" t="str">
        <f t="shared" ref="G22:G29" si="1">IF(D22="","",F22*D22)</f>
        <v/>
      </c>
    </row>
    <row r="23" spans="1:7" s="19" customFormat="1" ht="30" customHeight="1" x14ac:dyDescent="0.25">
      <c r="A23" s="65"/>
      <c r="B23" s="20" t="str">
        <f>IF(ISNA(VLOOKUP(A23,Pivot!$A$2:$B$29434,2,FALSE)),"",VLOOKUP(A23,Pivot!$A$2:$B$29434,2,FALSE))</f>
        <v/>
      </c>
      <c r="C23" s="16" t="str">
        <f>IF(ISNA(VLOOKUP(A23,Pivot!$A$2:$D$29434,3,FALSE)),"",VLOOKUP(A23,Pivot!$A$2:$D$29434,3,FALSE))</f>
        <v/>
      </c>
      <c r="D23" s="16" t="str">
        <f t="shared" si="0"/>
        <v/>
      </c>
      <c r="E23" s="37" t="str">
        <f>IF(ISNA(VLOOKUP(A23,Pivot!$A$2:$F$29434,4,FALSE)),"",VLOOKUP(A23,Pivot!$A$2:$F$29434,4,FALSE))</f>
        <v/>
      </c>
      <c r="F23" s="36"/>
      <c r="G23" s="18" t="str">
        <f t="shared" si="1"/>
        <v/>
      </c>
    </row>
    <row r="24" spans="1:7" s="19" customFormat="1" ht="30" customHeight="1" x14ac:dyDescent="0.25">
      <c r="A24" s="65"/>
      <c r="B24" s="20" t="str">
        <f>IF(ISNA(VLOOKUP(A24,Pivot!$A$2:$B$29434,2,FALSE)),"",VLOOKUP(A24,Pivot!$A$2:$B$29434,2,FALSE))</f>
        <v/>
      </c>
      <c r="C24" s="16" t="str">
        <f>IF(ISNA(VLOOKUP(A24,Pivot!$A$2:$D$29434,3,FALSE)),"",VLOOKUP(A24,Pivot!$A$2:$D$29434,3,FALSE))</f>
        <v/>
      </c>
      <c r="D24" s="16" t="str">
        <f t="shared" si="0"/>
        <v/>
      </c>
      <c r="E24" s="37" t="str">
        <f>IF(ISNA(VLOOKUP(A24,Pivot!$A$2:$F$29434,4,FALSE)),"",VLOOKUP(A24,Pivot!$A$2:$F$29434,4,FALSE))</f>
        <v/>
      </c>
      <c r="F24" s="36"/>
      <c r="G24" s="18" t="str">
        <f t="shared" si="1"/>
        <v/>
      </c>
    </row>
    <row r="25" spans="1:7" s="19" customFormat="1" ht="30" customHeight="1" x14ac:dyDescent="0.25">
      <c r="A25" s="65"/>
      <c r="B25" s="20" t="str">
        <f>IF(ISNA(VLOOKUP(A25,Pivot!$A$2:$B$29434,2,FALSE)),"",VLOOKUP(A25,Pivot!$A$2:$B$29434,2,FALSE))</f>
        <v/>
      </c>
      <c r="C25" s="16" t="str">
        <f>IF(ISNA(VLOOKUP(A25,Pivot!$A$2:$D$29434,3,FALSE)),"",VLOOKUP(A25,Pivot!$A$2:$D$29434,3,FALSE))</f>
        <v/>
      </c>
      <c r="D25" s="16" t="str">
        <f t="shared" si="0"/>
        <v/>
      </c>
      <c r="E25" s="37" t="str">
        <f>IF(ISNA(VLOOKUP(A25,Pivot!$A$2:$F$29434,4,FALSE)),"",VLOOKUP(A25,Pivot!$A$2:$F$29434,4,FALSE))</f>
        <v/>
      </c>
      <c r="F25" s="36"/>
      <c r="G25" s="18" t="str">
        <f t="shared" si="1"/>
        <v/>
      </c>
    </row>
    <row r="26" spans="1:7" s="19" customFormat="1" ht="30" customHeight="1" x14ac:dyDescent="0.25">
      <c r="A26" s="65"/>
      <c r="B26" s="20" t="str">
        <f>IF(ISNA(VLOOKUP(A26,Pivot!$A$2:$B$29434,2,FALSE)),"",VLOOKUP(A26,Pivot!$A$2:$B$29434,2,FALSE))</f>
        <v/>
      </c>
      <c r="C26" s="16" t="str">
        <f>IF(ISNA(VLOOKUP(A26,Pivot!$A$2:$D$29434,3,FALSE)),"",VLOOKUP(A26,Pivot!$A$2:$D$29434,3,FALSE))</f>
        <v/>
      </c>
      <c r="D26" s="16" t="str">
        <f t="shared" si="0"/>
        <v/>
      </c>
      <c r="E26" s="37" t="str">
        <f>IF(ISNA(VLOOKUP(A26,Pivot!$A$2:$F$29434,4,FALSE)),"",VLOOKUP(A26,Pivot!$A$2:$F$29434,4,FALSE))</f>
        <v/>
      </c>
      <c r="F26" s="36"/>
      <c r="G26" s="18" t="str">
        <f t="shared" si="1"/>
        <v/>
      </c>
    </row>
    <row r="27" spans="1:7" s="19" customFormat="1" ht="30" customHeight="1" x14ac:dyDescent="0.25">
      <c r="A27" s="65"/>
      <c r="B27" s="20" t="str">
        <f>IF(ISNA(VLOOKUP(A27,Pivot!$A$2:$B$29434,2,FALSE)),"",VLOOKUP(A27,Pivot!$A$2:$B$29434,2,FALSE))</f>
        <v/>
      </c>
      <c r="C27" s="16" t="str">
        <f>IF(ISNA(VLOOKUP(A27,Pivot!$A$2:$D$29434,3,FALSE)),"",VLOOKUP(A27,Pivot!$A$2:$D$29434,3,FALSE))</f>
        <v/>
      </c>
      <c r="D27" s="16" t="str">
        <f t="shared" si="0"/>
        <v/>
      </c>
      <c r="E27" s="37" t="str">
        <f>IF(ISNA(VLOOKUP(A27,Pivot!$A$2:$F$29434,4,FALSE)),"",VLOOKUP(A27,Pivot!$A$2:$F$29434,4,FALSE))</f>
        <v/>
      </c>
      <c r="F27" s="36"/>
      <c r="G27" s="18" t="str">
        <f t="shared" si="1"/>
        <v/>
      </c>
    </row>
    <row r="28" spans="1:7" s="19" customFormat="1" ht="30" customHeight="1" x14ac:dyDescent="0.25">
      <c r="A28" s="65"/>
      <c r="B28" s="20" t="str">
        <f>IF(ISNA(VLOOKUP(A28,Pivot!$A$2:$B$29434,2,FALSE)),"",VLOOKUP(A28,Pivot!$A$2:$B$29434,2,FALSE))</f>
        <v/>
      </c>
      <c r="C28" s="16" t="str">
        <f>IF(ISNA(VLOOKUP(A28,Pivot!$A$2:$D$29434,3,FALSE)),"",VLOOKUP(A28,Pivot!$A$2:$D$29434,3,FALSE))</f>
        <v/>
      </c>
      <c r="D28" s="16" t="str">
        <f t="shared" si="0"/>
        <v/>
      </c>
      <c r="E28" s="37" t="str">
        <f>IF(ISNA(VLOOKUP(A28,Pivot!$A$2:$F$29434,4,FALSE)),"",VLOOKUP(A28,Pivot!$A$2:$F$29434,4,FALSE))</f>
        <v/>
      </c>
      <c r="F28" s="36"/>
      <c r="G28" s="18" t="str">
        <f t="shared" si="1"/>
        <v/>
      </c>
    </row>
    <row r="29" spans="1:7" s="19" customFormat="1" ht="30" customHeight="1" x14ac:dyDescent="0.25">
      <c r="A29" s="65"/>
      <c r="B29" s="20" t="str">
        <f>IF(ISNA(VLOOKUP(A29,Pivot!$A$2:$B$29434,2,FALSE)),"",VLOOKUP(A29,Pivot!$A$2:$B$29434,2,FALSE))</f>
        <v/>
      </c>
      <c r="C29" s="16" t="str">
        <f>IF(ISNA(VLOOKUP(A29,Pivot!$A$2:$D$29434,3,FALSE)),"",VLOOKUP(A29,Pivot!$A$2:$D$29434,3,FALSE))</f>
        <v/>
      </c>
      <c r="D29" s="16" t="str">
        <f t="shared" si="0"/>
        <v/>
      </c>
      <c r="E29" s="37" t="str">
        <f>IF(ISNA(VLOOKUP(A29,Pivot!$A$2:$F$29434,4,FALSE)),"",VLOOKUP(A29,Pivot!$A$2:$F$29434,4,FALSE))</f>
        <v/>
      </c>
      <c r="F29" s="36"/>
      <c r="G29" s="18" t="str">
        <f t="shared" si="1"/>
        <v/>
      </c>
    </row>
    <row r="30" spans="1:7" s="19" customFormat="1" ht="30" customHeight="1" x14ac:dyDescent="0.25">
      <c r="A30" s="65"/>
      <c r="B30" s="20" t="str">
        <f>IF(ISNA(VLOOKUP(A30,Pivot!$A$2:$B$29434,2,FALSE)),"",VLOOKUP(A30,Pivot!$A$2:$B$29434,2,FALSE))</f>
        <v/>
      </c>
      <c r="C30" s="16" t="str">
        <f>IF(ISNA(VLOOKUP(A30,Pivot!$A$2:$D$29434,3,FALSE)),"",VLOOKUP(A30,Pivot!$A$2:$D$29434,3,FALSE))</f>
        <v/>
      </c>
      <c r="D30" s="16" t="str">
        <f t="shared" ref="D30:D51" si="2">IF(C30="","",C30*(1-$D$20))</f>
        <v/>
      </c>
      <c r="E30" s="37" t="str">
        <f>IF(ISNA(VLOOKUP(A30,Pivot!$A$2:$F$29434,4,FALSE)),"",VLOOKUP(A30,Pivot!$A$2:$F$29434,4,FALSE))</f>
        <v/>
      </c>
      <c r="F30" s="36"/>
      <c r="G30" s="18" t="str">
        <f t="shared" ref="G30:G35" si="3">IF(D30="","",F30*D30)</f>
        <v/>
      </c>
    </row>
    <row r="31" spans="1:7" s="19" customFormat="1" ht="30" customHeight="1" x14ac:dyDescent="0.25">
      <c r="A31" s="65"/>
      <c r="B31" s="20" t="str">
        <f>IF(ISNA(VLOOKUP(A31,Pivot!$A$2:$B$29434,2,FALSE)),"",VLOOKUP(A31,Pivot!$A$2:$B$29434,2,FALSE))</f>
        <v/>
      </c>
      <c r="C31" s="16" t="str">
        <f>IF(ISNA(VLOOKUP(A31,Pivot!$A$2:$D$29434,3,FALSE)),"",VLOOKUP(A31,Pivot!$A$2:$D$29434,3,FALSE))</f>
        <v/>
      </c>
      <c r="D31" s="16" t="str">
        <f t="shared" si="2"/>
        <v/>
      </c>
      <c r="E31" s="37" t="str">
        <f>IF(ISNA(VLOOKUP(A31,Pivot!$A$2:$F$29434,4,FALSE)),"",VLOOKUP(A31,Pivot!$A$2:$F$29434,4,FALSE))</f>
        <v/>
      </c>
      <c r="F31" s="36"/>
      <c r="G31" s="18" t="str">
        <f t="shared" si="3"/>
        <v/>
      </c>
    </row>
    <row r="32" spans="1:7" s="19" customFormat="1" ht="30" customHeight="1" x14ac:dyDescent="0.25">
      <c r="A32" s="65"/>
      <c r="B32" s="20" t="str">
        <f>IF(ISNA(VLOOKUP(A32,Pivot!$A$2:$B$29434,2,FALSE)),"",VLOOKUP(A32,Pivot!$A$2:$B$29434,2,FALSE))</f>
        <v/>
      </c>
      <c r="C32" s="16" t="str">
        <f>IF(ISNA(VLOOKUP(A32,Pivot!$A$2:$D$29434,3,FALSE)),"",VLOOKUP(A32,Pivot!$A$2:$D$29434,3,FALSE))</f>
        <v/>
      </c>
      <c r="D32" s="16" t="str">
        <f t="shared" si="2"/>
        <v/>
      </c>
      <c r="E32" s="37" t="str">
        <f>IF(ISNA(VLOOKUP(A32,Pivot!$A$2:$F$29434,4,FALSE)),"",VLOOKUP(A32,Pivot!$A$2:$F$29434,4,FALSE))</f>
        <v/>
      </c>
      <c r="F32" s="36"/>
      <c r="G32" s="18" t="str">
        <f t="shared" si="3"/>
        <v/>
      </c>
    </row>
    <row r="33" spans="1:7" s="19" customFormat="1" ht="30" customHeight="1" x14ac:dyDescent="0.25">
      <c r="A33" s="65"/>
      <c r="B33" s="20" t="str">
        <f>IF(ISNA(VLOOKUP(A33,Pivot!$A$2:$B$29434,2,FALSE)),"",VLOOKUP(A33,Pivot!$A$2:$B$29434,2,FALSE))</f>
        <v/>
      </c>
      <c r="C33" s="16" t="str">
        <f>IF(ISNA(VLOOKUP(A33,Pivot!$A$2:$D$29434,3,FALSE)),"",VLOOKUP(A33,Pivot!$A$2:$D$29434,3,FALSE))</f>
        <v/>
      </c>
      <c r="D33" s="16" t="str">
        <f t="shared" si="2"/>
        <v/>
      </c>
      <c r="E33" s="37" t="str">
        <f>IF(ISNA(VLOOKUP(A33,Pivot!$A$2:$F$29434,4,FALSE)),"",VLOOKUP(A33,Pivot!$A$2:$F$29434,4,FALSE))</f>
        <v/>
      </c>
      <c r="F33" s="36"/>
      <c r="G33" s="18" t="str">
        <f t="shared" si="3"/>
        <v/>
      </c>
    </row>
    <row r="34" spans="1:7" s="19" customFormat="1" ht="30" customHeight="1" x14ac:dyDescent="0.25">
      <c r="A34" s="65"/>
      <c r="B34" s="20" t="str">
        <f>IF(ISNA(VLOOKUP(A34,Pivot!$A$2:$B$29434,2,FALSE)),"",VLOOKUP(A34,Pivot!$A$2:$B$29434,2,FALSE))</f>
        <v/>
      </c>
      <c r="C34" s="16" t="str">
        <f>IF(ISNA(VLOOKUP(A34,Pivot!$A$2:$D$29434,3,FALSE)),"",VLOOKUP(A34,Pivot!$A$2:$D$29434,3,FALSE))</f>
        <v/>
      </c>
      <c r="D34" s="16" t="str">
        <f t="shared" si="2"/>
        <v/>
      </c>
      <c r="E34" s="37" t="str">
        <f>IF(ISNA(VLOOKUP(A34,Pivot!$A$2:$F$29434,4,FALSE)),"",VLOOKUP(A34,Pivot!$A$2:$F$29434,4,FALSE))</f>
        <v/>
      </c>
      <c r="F34" s="36"/>
      <c r="G34" s="18" t="str">
        <f t="shared" si="3"/>
        <v/>
      </c>
    </row>
    <row r="35" spans="1:7" s="19" customFormat="1" ht="30" customHeight="1" x14ac:dyDescent="0.25">
      <c r="A35" s="65"/>
      <c r="B35" s="20" t="str">
        <f>IF(ISNA(VLOOKUP(A35,Pivot!$A$2:$B$29434,2,FALSE)),"",VLOOKUP(A35,Pivot!$A$2:$B$29434,2,FALSE))</f>
        <v/>
      </c>
      <c r="C35" s="16" t="str">
        <f>IF(ISNA(VLOOKUP(A35,Pivot!$A$2:$D$29434,3,FALSE)),"",VLOOKUP(A35,Pivot!$A$2:$D$29434,3,FALSE))</f>
        <v/>
      </c>
      <c r="D35" s="16" t="str">
        <f t="shared" si="2"/>
        <v/>
      </c>
      <c r="E35" s="37" t="str">
        <f>IF(ISNA(VLOOKUP(A35,Pivot!$A$2:$F$29434,4,FALSE)),"",VLOOKUP(A35,Pivot!$A$2:$F$29434,4,FALSE))</f>
        <v/>
      </c>
      <c r="F35" s="36"/>
      <c r="G35" s="18" t="str">
        <f t="shared" si="3"/>
        <v/>
      </c>
    </row>
    <row r="36" spans="1:7" s="19" customFormat="1" ht="30" customHeight="1" x14ac:dyDescent="0.25">
      <c r="A36" s="65"/>
      <c r="B36" s="20" t="str">
        <f>IF(ISNA(VLOOKUP(A36,Pivot!$A$2:$B$29434,2,FALSE)),"",VLOOKUP(A36,Pivot!$A$2:$B$29434,2,FALSE))</f>
        <v/>
      </c>
      <c r="C36" s="16" t="str">
        <f>IF(ISNA(VLOOKUP(A36,Pivot!$A$2:$D$29434,3,FALSE)),"",VLOOKUP(A36,Pivot!$A$2:$D$29434,3,FALSE))</f>
        <v/>
      </c>
      <c r="D36" s="16" t="str">
        <f t="shared" si="2"/>
        <v/>
      </c>
      <c r="E36" s="37" t="str">
        <f>IF(ISNA(VLOOKUP(A36,Pivot!$A$2:$F$29434,4,FALSE)),"",VLOOKUP(A36,Pivot!$A$2:$F$29434,4,FALSE))</f>
        <v/>
      </c>
      <c r="F36" s="35"/>
      <c r="G36" s="18" t="str">
        <f t="shared" ref="G36:G47" si="4">IF(D36="","",F36*D36)</f>
        <v/>
      </c>
    </row>
    <row r="37" spans="1:7" s="19" customFormat="1" ht="30" customHeight="1" x14ac:dyDescent="0.25">
      <c r="A37" s="65"/>
      <c r="B37" s="20" t="str">
        <f>IF(ISNA(VLOOKUP(A37,Pivot!$A$2:$B$29434,2,FALSE)),"",VLOOKUP(A37,Pivot!$A$2:$B$29434,2,FALSE))</f>
        <v/>
      </c>
      <c r="C37" s="16" t="str">
        <f>IF(ISNA(VLOOKUP(A37,Pivot!$A$2:$D$29434,3,FALSE)),"",VLOOKUP(A37,Pivot!$A$2:$D$29434,3,FALSE))</f>
        <v/>
      </c>
      <c r="D37" s="16" t="str">
        <f t="shared" si="2"/>
        <v/>
      </c>
      <c r="E37" s="37" t="str">
        <f>IF(ISNA(VLOOKUP(A37,Pivot!$A$2:$F$29434,4,FALSE)),"",VLOOKUP(A37,Pivot!$A$2:$F$29434,4,FALSE))</f>
        <v/>
      </c>
      <c r="F37" s="35"/>
      <c r="G37" s="18" t="str">
        <f t="shared" si="4"/>
        <v/>
      </c>
    </row>
    <row r="38" spans="1:7" s="19" customFormat="1" ht="30" customHeight="1" x14ac:dyDescent="0.25">
      <c r="A38" s="65"/>
      <c r="B38" s="20" t="str">
        <f>IF(ISNA(VLOOKUP(A38,Pivot!$A$2:$B$29434,2,FALSE)),"",VLOOKUP(A38,Pivot!$A$2:$B$29434,2,FALSE))</f>
        <v/>
      </c>
      <c r="C38" s="16" t="str">
        <f>IF(ISNA(VLOOKUP(A38,Pivot!$A$2:$D$29434,3,FALSE)),"",VLOOKUP(A38,Pivot!$A$2:$D$29434,3,FALSE))</f>
        <v/>
      </c>
      <c r="D38" s="16" t="str">
        <f t="shared" si="2"/>
        <v/>
      </c>
      <c r="E38" s="37" t="str">
        <f>IF(ISNA(VLOOKUP(A38,Pivot!$A$2:$F$29434,4,FALSE)),"",VLOOKUP(A38,Pivot!$A$2:$F$29434,4,FALSE))</f>
        <v/>
      </c>
      <c r="F38" s="17"/>
      <c r="G38" s="18" t="str">
        <f t="shared" si="4"/>
        <v/>
      </c>
    </row>
    <row r="39" spans="1:7" s="19" customFormat="1" ht="30" customHeight="1" x14ac:dyDescent="0.25">
      <c r="A39" s="65"/>
      <c r="B39" s="20" t="str">
        <f>IF(ISNA(VLOOKUP(A39,Pivot!$A$2:$B$29434,2,FALSE)),"",VLOOKUP(A39,Pivot!$A$2:$B$29434,2,FALSE))</f>
        <v/>
      </c>
      <c r="C39" s="16" t="str">
        <f>IF(ISNA(VLOOKUP(A39,Pivot!$A$2:$D$29434,3,FALSE)),"",VLOOKUP(A39,Pivot!$A$2:$D$29434,3,FALSE))</f>
        <v/>
      </c>
      <c r="D39" s="16" t="str">
        <f t="shared" si="2"/>
        <v/>
      </c>
      <c r="E39" s="37" t="str">
        <f>IF(ISNA(VLOOKUP(A39,Pivot!$A$2:$F$29434,4,FALSE)),"",VLOOKUP(A39,Pivot!$A$2:$F$29434,4,FALSE))</f>
        <v/>
      </c>
      <c r="F39" s="17"/>
      <c r="G39" s="18" t="str">
        <f t="shared" si="4"/>
        <v/>
      </c>
    </row>
    <row r="40" spans="1:7" s="19" customFormat="1" ht="30" customHeight="1" x14ac:dyDescent="0.25">
      <c r="A40" s="65"/>
      <c r="B40" s="20" t="str">
        <f>IF(ISNA(VLOOKUP(A40,Pivot!$A$2:$B$29434,2,FALSE)),"",VLOOKUP(A40,Pivot!$A$2:$B$29434,2,FALSE))</f>
        <v/>
      </c>
      <c r="C40" s="16" t="str">
        <f>IF(ISNA(VLOOKUP(A40,Pivot!$A$2:$D$29434,3,FALSE)),"",VLOOKUP(A40,Pivot!$A$2:$D$29434,3,FALSE))</f>
        <v/>
      </c>
      <c r="D40" s="16" t="str">
        <f t="shared" si="2"/>
        <v/>
      </c>
      <c r="E40" s="37" t="str">
        <f>IF(ISNA(VLOOKUP(A40,Pivot!$A$2:$F$29434,4,FALSE)),"",VLOOKUP(A40,Pivot!$A$2:$F$29434,4,FALSE))</f>
        <v/>
      </c>
      <c r="F40" s="17"/>
      <c r="G40" s="18" t="str">
        <f t="shared" si="4"/>
        <v/>
      </c>
    </row>
    <row r="41" spans="1:7" s="19" customFormat="1" ht="30" customHeight="1" x14ac:dyDescent="0.25">
      <c r="A41" s="65"/>
      <c r="B41" s="20" t="str">
        <f>IF(ISNA(VLOOKUP(A41,Pivot!$A$2:$B$29434,2,FALSE)),"",VLOOKUP(A41,Pivot!$A$2:$B$29434,2,FALSE))</f>
        <v/>
      </c>
      <c r="C41" s="16" t="str">
        <f>IF(ISNA(VLOOKUP(A41,Pivot!$A$2:$D$29434,3,FALSE)),"",VLOOKUP(A41,Pivot!$A$2:$D$29434,3,FALSE))</f>
        <v/>
      </c>
      <c r="D41" s="16" t="str">
        <f t="shared" si="2"/>
        <v/>
      </c>
      <c r="E41" s="37" t="str">
        <f>IF(ISNA(VLOOKUP(A41,Pivot!$A$2:$F$29434,4,FALSE)),"",VLOOKUP(A41,Pivot!$A$2:$F$29434,4,FALSE))</f>
        <v/>
      </c>
      <c r="F41" s="17"/>
      <c r="G41" s="18" t="str">
        <f t="shared" si="4"/>
        <v/>
      </c>
    </row>
    <row r="42" spans="1:7" s="19" customFormat="1" ht="30" customHeight="1" x14ac:dyDescent="0.25">
      <c r="A42" s="65"/>
      <c r="B42" s="20" t="str">
        <f>IF(ISNA(VLOOKUP(A42,Pivot!$A$2:$B$29434,2,FALSE)),"",VLOOKUP(A42,Pivot!$A$2:$B$29434,2,FALSE))</f>
        <v/>
      </c>
      <c r="C42" s="16" t="str">
        <f>IF(ISNA(VLOOKUP(A42,Pivot!$A$2:$D$29434,3,FALSE)),"",VLOOKUP(A42,Pivot!$A$2:$D$29434,3,FALSE))</f>
        <v/>
      </c>
      <c r="D42" s="16" t="str">
        <f t="shared" si="2"/>
        <v/>
      </c>
      <c r="E42" s="37" t="str">
        <f>IF(ISNA(VLOOKUP(A42,Pivot!$A$2:$F$29434,4,FALSE)),"",VLOOKUP(A42,Pivot!$A$2:$F$29434,4,FALSE))</f>
        <v/>
      </c>
      <c r="F42" s="17"/>
      <c r="G42" s="18" t="str">
        <f>IF(D42="","",F42*D42)</f>
        <v/>
      </c>
    </row>
    <row r="43" spans="1:7" s="19" customFormat="1" ht="30" customHeight="1" x14ac:dyDescent="0.25">
      <c r="A43" s="64"/>
      <c r="B43" s="20" t="str">
        <f>IF(ISNA(VLOOKUP(A43,Pivot!$A$2:$B$29434,2,FALSE)),"",VLOOKUP(A43,Pivot!$A$2:$B$29434,2,FALSE))</f>
        <v/>
      </c>
      <c r="C43" s="16" t="str">
        <f>IF(ISNA(VLOOKUP(A43,Pivot!$A$2:$D$29434,3,FALSE)),"",VLOOKUP(A43,Pivot!$A$2:$D$29434,3,FALSE))</f>
        <v/>
      </c>
      <c r="D43" s="16" t="str">
        <f t="shared" si="2"/>
        <v/>
      </c>
      <c r="E43" s="37" t="str">
        <f>IF(ISNA(VLOOKUP(A43,Pivot!$A$2:$F$29434,4,FALSE)),"",VLOOKUP(A43,Pivot!$A$2:$F$29434,4,FALSE))</f>
        <v/>
      </c>
      <c r="F43" s="17"/>
      <c r="G43" s="18" t="str">
        <f>IF(D43="","",F43*D43)</f>
        <v/>
      </c>
    </row>
    <row r="44" spans="1:7" s="19" customFormat="1" ht="30" customHeight="1" x14ac:dyDescent="0.25">
      <c r="A44" s="64"/>
      <c r="B44" s="20" t="str">
        <f>IF(ISNA(VLOOKUP(A44,Pivot!$A$2:$B$29434,2,FALSE)),"",VLOOKUP(A44,Pivot!$A$2:$B$29434,2,FALSE))</f>
        <v/>
      </c>
      <c r="C44" s="16" t="str">
        <f>IF(ISNA(VLOOKUP(A44,Pivot!$A$2:$D$29434,3,FALSE)),"",VLOOKUP(A44,Pivot!$A$2:$D$29434,3,FALSE))</f>
        <v/>
      </c>
      <c r="D44" s="16" t="str">
        <f t="shared" si="2"/>
        <v/>
      </c>
      <c r="E44" s="37" t="str">
        <f>IF(ISNA(VLOOKUP(A44,Pivot!$A$2:$F$29434,4,FALSE)),"",VLOOKUP(A44,Pivot!$A$2:$F$29434,4,FALSE))</f>
        <v/>
      </c>
      <c r="F44" s="17"/>
      <c r="G44" s="18" t="str">
        <f>IF(D44="","",F44*D44)</f>
        <v/>
      </c>
    </row>
    <row r="45" spans="1:7" s="19" customFormat="1" ht="30" customHeight="1" x14ac:dyDescent="0.25">
      <c r="A45" s="64"/>
      <c r="B45" s="20" t="str">
        <f>IF(ISNA(VLOOKUP(A45,Pivot!$A$2:$B$29434,2,FALSE)),"",VLOOKUP(A45,Pivot!$A$2:$B$29434,2,FALSE))</f>
        <v/>
      </c>
      <c r="C45" s="16" t="str">
        <f>IF(ISNA(VLOOKUP(A45,Pivot!$A$2:$D$29434,3,FALSE)),"",VLOOKUP(A45,Pivot!$A$2:$D$29434,3,FALSE))</f>
        <v/>
      </c>
      <c r="D45" s="16" t="str">
        <f t="shared" si="2"/>
        <v/>
      </c>
      <c r="E45" s="37" t="str">
        <f>IF(ISNA(VLOOKUP(A45,Pivot!$A$2:$F$29434,4,FALSE)),"",VLOOKUP(A45,Pivot!$A$2:$F$29434,4,FALSE))</f>
        <v/>
      </c>
      <c r="F45" s="17"/>
      <c r="G45" s="18" t="str">
        <f>IF(D45="","",F45*D45)</f>
        <v/>
      </c>
    </row>
    <row r="46" spans="1:7" s="19" customFormat="1" ht="30" customHeight="1" x14ac:dyDescent="0.25">
      <c r="A46" s="64"/>
      <c r="B46" s="20" t="str">
        <f>IF(ISNA(VLOOKUP(A46,Pivot!$A$2:$B$29434,2,FALSE)),"",VLOOKUP(A46,Pivot!$A$2:$B$29434,2,FALSE))</f>
        <v/>
      </c>
      <c r="C46" s="16" t="str">
        <f>IF(ISNA(VLOOKUP(A46,Pivot!$A$2:$D$29434,3,FALSE)),"",VLOOKUP(A46,Pivot!$A$2:$D$29434,3,FALSE))</f>
        <v/>
      </c>
      <c r="D46" s="16" t="str">
        <f t="shared" si="2"/>
        <v/>
      </c>
      <c r="E46" s="37" t="str">
        <f>IF(ISNA(VLOOKUP(A46,Pivot!$A$2:$F$29434,4,FALSE)),"",VLOOKUP(A46,Pivot!$A$2:$F$29434,4,FALSE))</f>
        <v/>
      </c>
      <c r="F46" s="17"/>
      <c r="G46" s="18" t="str">
        <f t="shared" si="4"/>
        <v/>
      </c>
    </row>
    <row r="47" spans="1:7" s="19" customFormat="1" ht="30" customHeight="1" x14ac:dyDescent="0.25">
      <c r="A47" s="64"/>
      <c r="B47" s="20" t="str">
        <f>IF(ISNA(VLOOKUP(A47,Pivot!$A$2:$B$29434,2,FALSE)),"",VLOOKUP(A47,Pivot!$A$2:$B$29434,2,FALSE))</f>
        <v/>
      </c>
      <c r="C47" s="16" t="str">
        <f>IF(ISNA(VLOOKUP(A47,Pivot!$A$2:$D$29434,3,FALSE)),"",VLOOKUP(A47,Pivot!$A$2:$D$29434,3,FALSE))</f>
        <v/>
      </c>
      <c r="D47" s="16" t="str">
        <f t="shared" si="2"/>
        <v/>
      </c>
      <c r="E47" s="37" t="str">
        <f>IF(ISNA(VLOOKUP(A47,Pivot!$A$2:$F$29434,4,FALSE)),"",VLOOKUP(A47,Pivot!$A$2:$F$29434,4,FALSE))</f>
        <v/>
      </c>
      <c r="F47" s="17"/>
      <c r="G47" s="18" t="str">
        <f t="shared" si="4"/>
        <v/>
      </c>
    </row>
    <row r="48" spans="1:7" s="19" customFormat="1" ht="30" customHeight="1" x14ac:dyDescent="0.25">
      <c r="A48" s="64"/>
      <c r="B48" s="20" t="str">
        <f>IF(ISNA(VLOOKUP(A48,Pivot!$A$2:$B$29434,2,FALSE)),"",VLOOKUP(A48,Pivot!$A$2:$B$29434,2,FALSE))</f>
        <v/>
      </c>
      <c r="C48" s="16" t="str">
        <f>IF(ISNA(VLOOKUP(A48,Pivot!$A$2:$D$29434,3,FALSE)),"",VLOOKUP(A48,Pivot!$A$2:$D$29434,3,FALSE))</f>
        <v/>
      </c>
      <c r="D48" s="16" t="str">
        <f t="shared" si="2"/>
        <v/>
      </c>
      <c r="E48" s="37" t="str">
        <f>IF(ISNA(VLOOKUP(A48,Pivot!$A$2:$F$29434,4,FALSE)),"",VLOOKUP(A48,Pivot!$A$2:$F$29434,4,FALSE))</f>
        <v/>
      </c>
      <c r="F48" s="17"/>
      <c r="G48" s="18" t="str">
        <f>IF(D48="","",F48*D48)</f>
        <v/>
      </c>
    </row>
    <row r="49" spans="1:7" s="19" customFormat="1" ht="30" customHeight="1" x14ac:dyDescent="0.25">
      <c r="A49" s="64"/>
      <c r="B49" s="20" t="str">
        <f>IF(ISNA(VLOOKUP(A49,Pivot!$A$2:$B$29434,2,FALSE)),"",VLOOKUP(A49,Pivot!$A$2:$B$29434,2,FALSE))</f>
        <v/>
      </c>
      <c r="C49" s="16" t="str">
        <f>IF(ISNA(VLOOKUP(A49,Pivot!$A$2:$D$29434,3,FALSE)),"",VLOOKUP(A49,Pivot!$A$2:$D$29434,3,FALSE))</f>
        <v/>
      </c>
      <c r="D49" s="16" t="str">
        <f t="shared" si="2"/>
        <v/>
      </c>
      <c r="E49" s="37" t="str">
        <f>IF(ISNA(VLOOKUP(A49,Pivot!$A$2:$F$29434,4,FALSE)),"",VLOOKUP(A49,Pivot!$A$2:$F$29434,4,FALSE))</f>
        <v/>
      </c>
      <c r="F49" s="17"/>
      <c r="G49" s="18" t="str">
        <f>IF(D49="","",F49*D49)</f>
        <v/>
      </c>
    </row>
    <row r="50" spans="1:7" s="19" customFormat="1" ht="30" customHeight="1" x14ac:dyDescent="0.25">
      <c r="A50" s="64"/>
      <c r="B50" s="20" t="str">
        <f>IF(ISNA(VLOOKUP(A50,Pivot!$A$2:$B$29434,2,FALSE)),"",VLOOKUP(A50,Pivot!$A$2:$B$29434,2,FALSE))</f>
        <v/>
      </c>
      <c r="C50" s="16" t="str">
        <f>IF(ISNA(VLOOKUP(A50,Pivot!$A$2:$D$29434,3,FALSE)),"",VLOOKUP(A50,Pivot!$A$2:$D$29434,3,FALSE))</f>
        <v/>
      </c>
      <c r="D50" s="16" t="str">
        <f t="shared" si="2"/>
        <v/>
      </c>
      <c r="E50" s="37" t="str">
        <f>IF(ISNA(VLOOKUP(A50,Pivot!$A$2:$F$29434,4,FALSE)),"",VLOOKUP(A50,Pivot!$A$2:$F$29434,4,FALSE))</f>
        <v/>
      </c>
      <c r="F50" s="17"/>
      <c r="G50" s="18" t="str">
        <f>IF(D50="","",F50*D50)</f>
        <v/>
      </c>
    </row>
    <row r="51" spans="1:7" s="19" customFormat="1" ht="30" customHeight="1" x14ac:dyDescent="0.25">
      <c r="A51" s="64"/>
      <c r="B51" s="20" t="str">
        <f>IF(ISNA(VLOOKUP(A51,Pivot!$A$2:$B$29434,2,FALSE)),"",VLOOKUP(A51,Pivot!$A$2:$B$29434,2,FALSE))</f>
        <v/>
      </c>
      <c r="C51" s="16" t="str">
        <f>IF(ISNA(VLOOKUP(A51,Pivot!$A$2:$D$29434,3,FALSE)),"",VLOOKUP(A51,Pivot!$A$2:$D$29434,3,FALSE))</f>
        <v/>
      </c>
      <c r="D51" s="16" t="str">
        <f t="shared" si="2"/>
        <v/>
      </c>
      <c r="E51" s="37" t="str">
        <f>IF(ISNA(VLOOKUP(A51,Pivot!$A$2:$F$29434,4,FALSE)),"",VLOOKUP(A51,Pivot!$A$2:$F$29434,4,FALSE))</f>
        <v/>
      </c>
      <c r="F51" s="17"/>
      <c r="G51" s="18" t="str">
        <f>IF(D51="","",F51*D51)</f>
        <v/>
      </c>
    </row>
    <row r="52" spans="1:7" ht="21" thickBot="1" x14ac:dyDescent="0.3">
      <c r="A52" s="64"/>
    </row>
    <row r="53" spans="1:7" ht="15" customHeight="1" x14ac:dyDescent="0.25">
      <c r="A53" s="102" t="s">
        <v>440</v>
      </c>
      <c r="B53" s="103"/>
      <c r="C53" s="103"/>
      <c r="D53" s="104"/>
      <c r="E53" s="38"/>
      <c r="F53" s="26" t="s">
        <v>438</v>
      </c>
      <c r="G53" s="27">
        <f>SUM(G22:G51)</f>
        <v>0</v>
      </c>
    </row>
    <row r="54" spans="1:7" ht="15.75" x14ac:dyDescent="0.25">
      <c r="A54" s="105"/>
      <c r="B54" s="106"/>
      <c r="C54" s="106"/>
      <c r="D54" s="107"/>
      <c r="E54" s="25" t="s">
        <v>437</v>
      </c>
      <c r="F54" s="24">
        <v>0.24</v>
      </c>
      <c r="G54" s="27">
        <f>G53*F54</f>
        <v>0</v>
      </c>
    </row>
    <row r="55" spans="1:7" ht="15.75" x14ac:dyDescent="0.25">
      <c r="A55" s="105"/>
      <c r="B55" s="106"/>
      <c r="C55" s="106"/>
      <c r="D55" s="107"/>
      <c r="E55" s="38"/>
      <c r="F55" s="14" t="s">
        <v>439</v>
      </c>
      <c r="G55" s="15">
        <f>G53*(1+F54)</f>
        <v>0</v>
      </c>
    </row>
    <row r="56" spans="1:7" ht="15.75" thickBot="1" x14ac:dyDescent="0.3">
      <c r="A56" s="105"/>
      <c r="B56" s="106"/>
      <c r="C56" s="106"/>
      <c r="D56" s="107"/>
      <c r="E56" s="38"/>
    </row>
    <row r="57" spans="1:7" x14ac:dyDescent="0.25">
      <c r="A57" s="105"/>
      <c r="B57" s="106"/>
      <c r="C57" s="106"/>
      <c r="D57" s="106"/>
      <c r="E57" s="116" t="s">
        <v>297</v>
      </c>
      <c r="F57" s="117"/>
      <c r="G57" s="118"/>
    </row>
    <row r="58" spans="1:7" ht="16.5" thickBot="1" x14ac:dyDescent="0.3">
      <c r="A58" s="105"/>
      <c r="B58" s="106"/>
      <c r="C58" s="106"/>
      <c r="D58" s="106"/>
      <c r="E58" s="119" t="s">
        <v>296</v>
      </c>
      <c r="F58" s="120"/>
      <c r="G58" s="121"/>
    </row>
    <row r="59" spans="1:7" ht="15.75" thickBot="1" x14ac:dyDescent="0.3">
      <c r="A59" s="108"/>
      <c r="B59" s="109"/>
      <c r="C59" s="109"/>
      <c r="D59" s="110"/>
    </row>
  </sheetData>
  <mergeCells count="7">
    <mergeCell ref="A53:D59"/>
    <mergeCell ref="B21:E21"/>
    <mergeCell ref="A3:G3"/>
    <mergeCell ref="A12:G12"/>
    <mergeCell ref="E57:G57"/>
    <mergeCell ref="E58:G58"/>
    <mergeCell ref="A13:G16"/>
  </mergeCells>
  <hyperlinks>
    <hyperlink ref="E58" r:id="rId1"/>
  </hyperlinks>
  <pageMargins left="0.7" right="0.7" top="0.75" bottom="0.75" header="0.3" footer="0.3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Pivot</vt:lpstr>
      <vt:lpstr>Proforma</vt:lpstr>
      <vt:lpstr>Proforma!Print_Area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2017-01-11T10:43:40Z</cp:lastPrinted>
  <dcterms:created xsi:type="dcterms:W3CDTF">2015-06-30T08:11:47Z</dcterms:created>
  <dcterms:modified xsi:type="dcterms:W3CDTF">2020-01-15T08:29:39Z</dcterms:modified>
</cp:coreProperties>
</file>